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ija\Desktop\"/>
    </mc:Choice>
  </mc:AlternateContent>
  <xr:revisionPtr revIDLastSave="0" documentId="13_ncr:1_{9E725C0C-A3A1-4E8D-9D71-0CE0D336D1B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E301" i="9" s="1"/>
  <c r="B301" i="9" s="1"/>
  <c r="G301" i="9"/>
  <c r="F301" i="9"/>
  <c r="H300" i="9"/>
  <c r="G300" i="9"/>
  <c r="F300" i="9"/>
  <c r="H299" i="9"/>
  <c r="G299" i="9"/>
  <c r="F299" i="9"/>
  <c r="H298" i="9"/>
  <c r="G298" i="9"/>
  <c r="F298" i="9"/>
  <c r="E298" i="9"/>
  <c r="B298" i="9" s="1"/>
  <c r="H297" i="9"/>
  <c r="G297" i="9"/>
  <c r="F297" i="9"/>
  <c r="H296" i="9"/>
  <c r="G296" i="9"/>
  <c r="E296" i="9" s="1"/>
  <c r="B296" i="9" s="1"/>
  <c r="F296" i="9"/>
  <c r="H295" i="9"/>
  <c r="G295" i="9"/>
  <c r="F295" i="9"/>
  <c r="E295" i="9"/>
  <c r="B295" i="9" s="1"/>
  <c r="H294" i="9"/>
  <c r="G294" i="9"/>
  <c r="F294" i="9"/>
  <c r="E294" i="9"/>
  <c r="B294" i="9" s="1"/>
  <c r="H293" i="9"/>
  <c r="G293" i="9"/>
  <c r="E293" i="9" s="1"/>
  <c r="B293" i="9" s="1"/>
  <c r="F293" i="9"/>
  <c r="H292" i="9"/>
  <c r="G292" i="9"/>
  <c r="F292" i="9"/>
  <c r="H291" i="9"/>
  <c r="G291" i="9"/>
  <c r="F291" i="9"/>
  <c r="E291" i="9"/>
  <c r="B291" i="9" s="1"/>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G282" i="9"/>
  <c r="F282" i="9"/>
  <c r="E282" i="9"/>
  <c r="B282" i="9" s="1"/>
  <c r="H281" i="9"/>
  <c r="G281" i="9"/>
  <c r="F281" i="9"/>
  <c r="E281" i="9"/>
  <c r="B281" i="9" s="1"/>
  <c r="F280" i="9"/>
  <c r="F279" i="9"/>
  <c r="F278" i="9"/>
  <c r="F277" i="9"/>
  <c r="F276" i="9"/>
  <c r="L275" i="9"/>
  <c r="F275" i="9" s="1"/>
  <c r="H275" i="9"/>
  <c r="F274" i="9"/>
  <c r="I273" i="9"/>
  <c r="H273" i="9"/>
  <c r="F273" i="9"/>
  <c r="E272" i="9"/>
  <c r="M271" i="9"/>
  <c r="L271" i="9"/>
  <c r="F271" i="9" s="1"/>
  <c r="E271" i="9"/>
  <c r="M270" i="9"/>
  <c r="L270" i="9"/>
  <c r="F270" i="9"/>
  <c r="B270" i="9" s="1"/>
  <c r="E270" i="9"/>
  <c r="M269" i="9"/>
  <c r="L269" i="9"/>
  <c r="F269" i="9" s="1"/>
  <c r="E269" i="9"/>
  <c r="B269" i="9" s="1"/>
  <c r="M268" i="9"/>
  <c r="F268" i="9" s="1"/>
  <c r="L268" i="9"/>
  <c r="E268" i="9"/>
  <c r="B268" i="9"/>
  <c r="M267" i="9"/>
  <c r="L267" i="9"/>
  <c r="F267" i="9" s="1"/>
  <c r="E267" i="9"/>
  <c r="M266" i="9"/>
  <c r="L266" i="9"/>
  <c r="F266" i="9"/>
  <c r="B266" i="9" s="1"/>
  <c r="E266" i="9"/>
  <c r="M265" i="9"/>
  <c r="L265" i="9"/>
  <c r="F265" i="9" s="1"/>
  <c r="E265" i="9"/>
  <c r="B265" i="9" s="1"/>
  <c r="M264" i="9"/>
  <c r="F264" i="9" s="1"/>
  <c r="L264" i="9"/>
  <c r="E264" i="9"/>
  <c r="B264" i="9"/>
  <c r="M263" i="9"/>
  <c r="L263" i="9"/>
  <c r="F263" i="9" s="1"/>
  <c r="E263" i="9"/>
  <c r="M262" i="9"/>
  <c r="L262" i="9"/>
  <c r="F262" i="9"/>
  <c r="B262" i="9" s="1"/>
  <c r="E262" i="9"/>
  <c r="M261" i="9"/>
  <c r="L261" i="9"/>
  <c r="F261" i="9" s="1"/>
  <c r="E261" i="9"/>
  <c r="B261" i="9" s="1"/>
  <c r="M260" i="9"/>
  <c r="F260" i="9" s="1"/>
  <c r="L260" i="9"/>
  <c r="E260" i="9"/>
  <c r="B260" i="9"/>
  <c r="M259" i="9"/>
  <c r="L259" i="9"/>
  <c r="F259" i="9" s="1"/>
  <c r="E259" i="9"/>
  <c r="M258" i="9"/>
  <c r="L258" i="9"/>
  <c r="F258" i="9"/>
  <c r="B258" i="9" s="1"/>
  <c r="E258" i="9"/>
  <c r="M257" i="9"/>
  <c r="L257" i="9"/>
  <c r="F257" i="9" s="1"/>
  <c r="E257" i="9"/>
  <c r="B257" i="9" s="1"/>
  <c r="M256" i="9"/>
  <c r="F256" i="9" s="1"/>
  <c r="L256" i="9"/>
  <c r="E256" i="9"/>
  <c r="B256" i="9"/>
  <c r="M255" i="9"/>
  <c r="L255" i="9"/>
  <c r="F255" i="9" s="1"/>
  <c r="E255" i="9"/>
  <c r="M254" i="9"/>
  <c r="L254" i="9"/>
  <c r="F254" i="9"/>
  <c r="B254" i="9" s="1"/>
  <c r="E254" i="9"/>
  <c r="M253" i="9"/>
  <c r="L253" i="9"/>
  <c r="F253" i="9" s="1"/>
  <c r="E253" i="9"/>
  <c r="B253" i="9" s="1"/>
  <c r="M252" i="9"/>
  <c r="F252" i="9" s="1"/>
  <c r="L252" i="9"/>
  <c r="E252" i="9"/>
  <c r="B252" i="9"/>
  <c r="M251" i="9"/>
  <c r="L251" i="9"/>
  <c r="F251" i="9" s="1"/>
  <c r="E251" i="9"/>
  <c r="M250" i="9"/>
  <c r="L250" i="9"/>
  <c r="F250" i="9"/>
  <c r="B250" i="9" s="1"/>
  <c r="E250" i="9"/>
  <c r="M249" i="9"/>
  <c r="L249" i="9"/>
  <c r="F249" i="9" s="1"/>
  <c r="E249" i="9"/>
  <c r="B249" i="9" s="1"/>
  <c r="M248" i="9"/>
  <c r="F248" i="9" s="1"/>
  <c r="L248" i="9"/>
  <c r="E248" i="9"/>
  <c r="B248" i="9"/>
  <c r="M247" i="9"/>
  <c r="L247" i="9"/>
  <c r="F247" i="9" s="1"/>
  <c r="E247" i="9"/>
  <c r="M246" i="9"/>
  <c r="L246" i="9"/>
  <c r="F246" i="9"/>
  <c r="B246" i="9" s="1"/>
  <c r="E246" i="9"/>
  <c r="M245" i="9"/>
  <c r="L245" i="9"/>
  <c r="F245" i="9" s="1"/>
  <c r="E245" i="9"/>
  <c r="B245" i="9" s="1"/>
  <c r="M244" i="9"/>
  <c r="F244" i="9" s="1"/>
  <c r="L244" i="9"/>
  <c r="E244" i="9"/>
  <c r="B244" i="9"/>
  <c r="M243" i="9"/>
  <c r="L243" i="9"/>
  <c r="F243" i="9" s="1"/>
  <c r="E243" i="9"/>
  <c r="M242" i="9"/>
  <c r="L242" i="9"/>
  <c r="F242" i="9"/>
  <c r="B242" i="9" s="1"/>
  <c r="E242" i="9"/>
  <c r="M241" i="9"/>
  <c r="L241" i="9"/>
  <c r="F241" i="9" s="1"/>
  <c r="E241" i="9"/>
  <c r="B241" i="9" s="1"/>
  <c r="M240" i="9"/>
  <c r="F240" i="9" s="1"/>
  <c r="L240" i="9"/>
  <c r="E240" i="9"/>
  <c r="B240" i="9"/>
  <c r="M239" i="9"/>
  <c r="L239" i="9"/>
  <c r="F239" i="9" s="1"/>
  <c r="E239" i="9"/>
  <c r="M238" i="9"/>
  <c r="L238" i="9"/>
  <c r="F238" i="9"/>
  <c r="B238" i="9" s="1"/>
  <c r="E238" i="9"/>
  <c r="M237" i="9"/>
  <c r="L237" i="9"/>
  <c r="F237" i="9" s="1"/>
  <c r="E237" i="9"/>
  <c r="B237" i="9" s="1"/>
  <c r="M236" i="9"/>
  <c r="F236" i="9" s="1"/>
  <c r="L236" i="9"/>
  <c r="E236" i="9"/>
  <c r="B236" i="9"/>
  <c r="M235" i="9"/>
  <c r="L235" i="9"/>
  <c r="F235" i="9" s="1"/>
  <c r="E235" i="9"/>
  <c r="M234" i="9"/>
  <c r="L234" i="9"/>
  <c r="F234" i="9"/>
  <c r="B234" i="9" s="1"/>
  <c r="E234" i="9"/>
  <c r="M233" i="9"/>
  <c r="L233" i="9"/>
  <c r="F233" i="9" s="1"/>
  <c r="E233" i="9"/>
  <c r="B233" i="9" s="1"/>
  <c r="M232" i="9"/>
  <c r="F232" i="9" s="1"/>
  <c r="L232" i="9"/>
  <c r="E232" i="9"/>
  <c r="B232" i="9"/>
  <c r="M231" i="9"/>
  <c r="L231" i="9"/>
  <c r="F231" i="9" s="1"/>
  <c r="E231" i="9"/>
  <c r="M230" i="9"/>
  <c r="L230" i="9"/>
  <c r="F230" i="9"/>
  <c r="B230" i="9" s="1"/>
  <c r="E230" i="9"/>
  <c r="M229" i="9"/>
  <c r="L229" i="9"/>
  <c r="F229" i="9" s="1"/>
  <c r="E229" i="9"/>
  <c r="B229" i="9" s="1"/>
  <c r="M228" i="9"/>
  <c r="F228" i="9" s="1"/>
  <c r="L228" i="9"/>
  <c r="E228" i="9"/>
  <c r="B228" i="9"/>
  <c r="M227" i="9"/>
  <c r="L227" i="9"/>
  <c r="F227" i="9" s="1"/>
  <c r="E227" i="9"/>
  <c r="M226" i="9"/>
  <c r="L226" i="9"/>
  <c r="F226" i="9"/>
  <c r="B226" i="9" s="1"/>
  <c r="E226" i="9"/>
  <c r="M225" i="9"/>
  <c r="L225" i="9"/>
  <c r="F225" i="9" s="1"/>
  <c r="E225" i="9"/>
  <c r="B225" i="9" s="1"/>
  <c r="M224" i="9"/>
  <c r="F224" i="9" s="1"/>
  <c r="L224" i="9"/>
  <c r="E224" i="9"/>
  <c r="B224" i="9"/>
  <c r="M223" i="9"/>
  <c r="L223" i="9"/>
  <c r="E223" i="9"/>
  <c r="M222" i="9"/>
  <c r="L222" i="9"/>
  <c r="F222" i="9"/>
  <c r="B222" i="9" s="1"/>
  <c r="E222" i="9"/>
  <c r="M221" i="9"/>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F142" i="9"/>
  <c r="H141" i="9"/>
  <c r="G141" i="9"/>
  <c r="F141" i="9"/>
  <c r="H140" i="9"/>
  <c r="E140" i="9" s="1"/>
  <c r="B140" i="9" s="1"/>
  <c r="G140" i="9"/>
  <c r="F140" i="9"/>
  <c r="H139" i="9"/>
  <c r="G139" i="9"/>
  <c r="F139" i="9"/>
  <c r="E139" i="9"/>
  <c r="B139" i="9" s="1"/>
  <c r="H138" i="9"/>
  <c r="G138" i="9"/>
  <c r="E138" i="9" s="1"/>
  <c r="F138" i="9"/>
  <c r="H137" i="9"/>
  <c r="G137" i="9"/>
  <c r="F137" i="9"/>
  <c r="H136" i="9"/>
  <c r="E136" i="9" s="1"/>
  <c r="B136" i="9" s="1"/>
  <c r="G136" i="9"/>
  <c r="F136" i="9"/>
  <c r="H135" i="9"/>
  <c r="G135" i="9"/>
  <c r="F135" i="9"/>
  <c r="E135" i="9"/>
  <c r="B135" i="9" s="1"/>
  <c r="H134" i="9"/>
  <c r="G134" i="9"/>
  <c r="E134" i="9" s="1"/>
  <c r="F134" i="9"/>
  <c r="H133" i="9"/>
  <c r="G133" i="9"/>
  <c r="F133" i="9"/>
  <c r="H132" i="9"/>
  <c r="E132" i="9" s="1"/>
  <c r="B132" i="9" s="1"/>
  <c r="G132" i="9"/>
  <c r="F132" i="9"/>
  <c r="H131" i="9"/>
  <c r="G131" i="9"/>
  <c r="F131" i="9"/>
  <c r="E131" i="9"/>
  <c r="B131" i="9" s="1"/>
  <c r="H130" i="9"/>
  <c r="G130" i="9"/>
  <c r="E130" i="9" s="1"/>
  <c r="F130" i="9"/>
  <c r="H129" i="9"/>
  <c r="G129" i="9"/>
  <c r="F129" i="9"/>
  <c r="H128" i="9"/>
  <c r="E128" i="9" s="1"/>
  <c r="B128" i="9" s="1"/>
  <c r="G128" i="9"/>
  <c r="F128" i="9"/>
  <c r="H127" i="9"/>
  <c r="G127" i="9"/>
  <c r="F127" i="9"/>
  <c r="E127" i="9"/>
  <c r="B127" i="9" s="1"/>
  <c r="H126" i="9"/>
  <c r="G126" i="9"/>
  <c r="E126" i="9" s="1"/>
  <c r="F126" i="9"/>
  <c r="H125" i="9"/>
  <c r="G125" i="9"/>
  <c r="F125" i="9"/>
  <c r="H124" i="9"/>
  <c r="E124" i="9" s="1"/>
  <c r="B124" i="9" s="1"/>
  <c r="G124" i="9"/>
  <c r="F124" i="9"/>
  <c r="H123" i="9"/>
  <c r="G123" i="9"/>
  <c r="F123" i="9"/>
  <c r="E123" i="9"/>
  <c r="B123" i="9" s="1"/>
  <c r="H122" i="9"/>
  <c r="G122" i="9"/>
  <c r="E122" i="9" s="1"/>
  <c r="F122" i="9"/>
  <c r="H121" i="9"/>
  <c r="G121" i="9"/>
  <c r="F121" i="9"/>
  <c r="H120" i="9"/>
  <c r="E120" i="9" s="1"/>
  <c r="B120" i="9" s="1"/>
  <c r="G120" i="9"/>
  <c r="F120" i="9"/>
  <c r="H119" i="9"/>
  <c r="G119" i="9"/>
  <c r="F119" i="9"/>
  <c r="E119" i="9"/>
  <c r="B119" i="9" s="1"/>
  <c r="H118" i="9"/>
  <c r="G118" i="9"/>
  <c r="E118" i="9" s="1"/>
  <c r="F118" i="9"/>
  <c r="H117" i="9"/>
  <c r="G117" i="9"/>
  <c r="F117" i="9"/>
  <c r="H116" i="9"/>
  <c r="E116" i="9" s="1"/>
  <c r="B116" i="9" s="1"/>
  <c r="G116" i="9"/>
  <c r="F116" i="9"/>
  <c r="H115" i="9"/>
  <c r="G115" i="9"/>
  <c r="F115" i="9"/>
  <c r="E115" i="9"/>
  <c r="B115" i="9" s="1"/>
  <c r="H114" i="9"/>
  <c r="G114" i="9"/>
  <c r="E114" i="9" s="1"/>
  <c r="F114" i="9"/>
  <c r="H113" i="9"/>
  <c r="G113" i="9"/>
  <c r="F113" i="9"/>
  <c r="H112" i="9"/>
  <c r="E112" i="9" s="1"/>
  <c r="B112" i="9" s="1"/>
  <c r="G112" i="9"/>
  <c r="F112" i="9"/>
  <c r="H111" i="9"/>
  <c r="G111" i="9"/>
  <c r="F111" i="9"/>
  <c r="E111" i="9"/>
  <c r="B111" i="9" s="1"/>
  <c r="H110" i="9"/>
  <c r="G110" i="9"/>
  <c r="E110" i="9" s="1"/>
  <c r="F110" i="9"/>
  <c r="H109" i="9"/>
  <c r="G109" i="9"/>
  <c r="F109" i="9"/>
  <c r="H108" i="9"/>
  <c r="E108" i="9" s="1"/>
  <c r="B108" i="9" s="1"/>
  <c r="G108" i="9"/>
  <c r="F108" i="9"/>
  <c r="H107" i="9"/>
  <c r="G107" i="9"/>
  <c r="F107" i="9"/>
  <c r="E107" i="9"/>
  <c r="B107" i="9" s="1"/>
  <c r="H106" i="9"/>
  <c r="G106" i="9"/>
  <c r="E106" i="9" s="1"/>
  <c r="F106" i="9"/>
  <c r="H105" i="9"/>
  <c r="G105" i="9"/>
  <c r="F105" i="9"/>
  <c r="H104" i="9"/>
  <c r="E104" i="9" s="1"/>
  <c r="B104" i="9" s="1"/>
  <c r="G104" i="9"/>
  <c r="F104" i="9"/>
  <c r="H103" i="9"/>
  <c r="G103" i="9"/>
  <c r="F103" i="9"/>
  <c r="E103" i="9"/>
  <c r="B103" i="9" s="1"/>
  <c r="H102" i="9"/>
  <c r="G102" i="9"/>
  <c r="E102" i="9" s="1"/>
  <c r="F102" i="9"/>
  <c r="H101" i="9"/>
  <c r="G101" i="9"/>
  <c r="F101" i="9"/>
  <c r="H100" i="9"/>
  <c r="E100" i="9" s="1"/>
  <c r="B100" i="9" s="1"/>
  <c r="G100" i="9"/>
  <c r="F100" i="9"/>
  <c r="H99" i="9"/>
  <c r="G99" i="9"/>
  <c r="F99" i="9"/>
  <c r="E99" i="9"/>
  <c r="B99" i="9" s="1"/>
  <c r="H98" i="9"/>
  <c r="G98" i="9"/>
  <c r="E98" i="9" s="1"/>
  <c r="F98" i="9"/>
  <c r="H97" i="9"/>
  <c r="G97" i="9"/>
  <c r="F97" i="9"/>
  <c r="H96" i="9"/>
  <c r="E96" i="9" s="1"/>
  <c r="B96" i="9" s="1"/>
  <c r="G96" i="9"/>
  <c r="F96" i="9"/>
  <c r="H95" i="9"/>
  <c r="G95" i="9"/>
  <c r="F95" i="9"/>
  <c r="E95" i="9"/>
  <c r="B95" i="9" s="1"/>
  <c r="H94" i="9"/>
  <c r="G94" i="9"/>
  <c r="E94" i="9" s="1"/>
  <c r="F94" i="9"/>
  <c r="H93" i="9"/>
  <c r="G93" i="9"/>
  <c r="F93" i="9"/>
  <c r="H92" i="9"/>
  <c r="E92" i="9" s="1"/>
  <c r="B92" i="9" s="1"/>
  <c r="G92" i="9"/>
  <c r="F92" i="9"/>
  <c r="H91" i="9"/>
  <c r="G91" i="9"/>
  <c r="F91" i="9"/>
  <c r="E91" i="9"/>
  <c r="B91" i="9" s="1"/>
  <c r="H90" i="9"/>
  <c r="G90" i="9"/>
  <c r="E90" i="9" s="1"/>
  <c r="F90" i="9"/>
  <c r="H89" i="9"/>
  <c r="G89" i="9"/>
  <c r="F89" i="9"/>
  <c r="H88" i="9"/>
  <c r="E88" i="9" s="1"/>
  <c r="B88" i="9" s="1"/>
  <c r="G88" i="9"/>
  <c r="F88" i="9"/>
  <c r="H87" i="9"/>
  <c r="G87" i="9"/>
  <c r="F87" i="9"/>
  <c r="E87" i="9"/>
  <c r="B87" i="9" s="1"/>
  <c r="H86" i="9"/>
  <c r="G86" i="9"/>
  <c r="E86" i="9" s="1"/>
  <c r="F86" i="9"/>
  <c r="H85" i="9"/>
  <c r="G85" i="9"/>
  <c r="F85" i="9"/>
  <c r="H84" i="9"/>
  <c r="E84" i="9" s="1"/>
  <c r="B84" i="9" s="1"/>
  <c r="G84" i="9"/>
  <c r="F84" i="9"/>
  <c r="H83" i="9"/>
  <c r="G83" i="9"/>
  <c r="F83" i="9"/>
  <c r="E83" i="9"/>
  <c r="B83" i="9" s="1"/>
  <c r="H82" i="9"/>
  <c r="G82" i="9"/>
  <c r="E82" i="9" s="1"/>
  <c r="F82" i="9"/>
  <c r="H81" i="9"/>
  <c r="G81" i="9"/>
  <c r="F81" i="9"/>
  <c r="H80" i="9"/>
  <c r="E80" i="9" s="1"/>
  <c r="B80" i="9" s="1"/>
  <c r="G80" i="9"/>
  <c r="F80" i="9"/>
  <c r="H79" i="9"/>
  <c r="G79" i="9"/>
  <c r="F79" i="9"/>
  <c r="E79" i="9"/>
  <c r="B79" i="9" s="1"/>
  <c r="H78" i="9"/>
  <c r="G78" i="9"/>
  <c r="E78" i="9" s="1"/>
  <c r="F78" i="9"/>
  <c r="H77" i="9"/>
  <c r="G77" i="9"/>
  <c r="F77" i="9"/>
  <c r="H76" i="9"/>
  <c r="E76" i="9" s="1"/>
  <c r="B76" i="9" s="1"/>
  <c r="G76" i="9"/>
  <c r="F76" i="9"/>
  <c r="H75" i="9"/>
  <c r="G75" i="9"/>
  <c r="F75" i="9"/>
  <c r="E75" i="9"/>
  <c r="B75" i="9" s="1"/>
  <c r="H74" i="9"/>
  <c r="G74" i="9"/>
  <c r="E74" i="9" s="1"/>
  <c r="F74" i="9"/>
  <c r="H73" i="9"/>
  <c r="G73" i="9"/>
  <c r="F73" i="9"/>
  <c r="H72" i="9"/>
  <c r="E72" i="9" s="1"/>
  <c r="B72" i="9" s="1"/>
  <c r="G72" i="9"/>
  <c r="F72" i="9"/>
  <c r="H71" i="9"/>
  <c r="G71" i="9"/>
  <c r="F71" i="9"/>
  <c r="E71" i="9"/>
  <c r="B71" i="9" s="1"/>
  <c r="H70" i="9"/>
  <c r="G70" i="9"/>
  <c r="E70" i="9" s="1"/>
  <c r="F70" i="9"/>
  <c r="B70" i="9"/>
  <c r="H69" i="9"/>
  <c r="G69" i="9"/>
  <c r="F69" i="9"/>
  <c r="E69" i="9"/>
  <c r="B69" i="9" s="1"/>
  <c r="H68" i="9"/>
  <c r="E68" i="9" s="1"/>
  <c r="G68" i="9"/>
  <c r="F68" i="9"/>
  <c r="H67" i="9"/>
  <c r="G67" i="9"/>
  <c r="E67" i="9" s="1"/>
  <c r="B67" i="9" s="1"/>
  <c r="F67" i="9"/>
  <c r="H66" i="9"/>
  <c r="G66" i="9"/>
  <c r="E66" i="9" s="1"/>
  <c r="B66" i="9" s="1"/>
  <c r="F66" i="9"/>
  <c r="H65" i="9"/>
  <c r="G65" i="9"/>
  <c r="E65" i="9" s="1"/>
  <c r="B65" i="9" s="1"/>
  <c r="F65" i="9"/>
  <c r="H64" i="9"/>
  <c r="G64" i="9"/>
  <c r="F64" i="9"/>
  <c r="E64" i="9"/>
  <c r="B64" i="9"/>
  <c r="H63" i="9"/>
  <c r="G63" i="9"/>
  <c r="F63" i="9"/>
  <c r="E63" i="9"/>
  <c r="B63" i="9" s="1"/>
  <c r="H62" i="9"/>
  <c r="G62" i="9"/>
  <c r="E62" i="9" s="1"/>
  <c r="F62" i="9"/>
  <c r="B62" i="9"/>
  <c r="H61" i="9"/>
  <c r="G61" i="9"/>
  <c r="F61" i="9"/>
  <c r="E61" i="9"/>
  <c r="B61" i="9" s="1"/>
  <c r="H60" i="9"/>
  <c r="E60" i="9" s="1"/>
  <c r="B60" i="9" s="1"/>
  <c r="G60" i="9"/>
  <c r="F60" i="9"/>
  <c r="H59" i="9"/>
  <c r="G59" i="9"/>
  <c r="E59" i="9" s="1"/>
  <c r="B59" i="9" s="1"/>
  <c r="F59" i="9"/>
  <c r="H58" i="9"/>
  <c r="G58" i="9"/>
  <c r="E58" i="9" s="1"/>
  <c r="B58" i="9" s="1"/>
  <c r="F58" i="9"/>
  <c r="H57" i="9"/>
  <c r="G57" i="9"/>
  <c r="F57" i="9"/>
  <c r="H56" i="9"/>
  <c r="E56" i="9" s="1"/>
  <c r="B56" i="9" s="1"/>
  <c r="G56" i="9"/>
  <c r="F56" i="9"/>
  <c r="H55" i="9"/>
  <c r="G55" i="9"/>
  <c r="F55" i="9"/>
  <c r="E55" i="9"/>
  <c r="B55" i="9" s="1"/>
  <c r="H54" i="9"/>
  <c r="G54" i="9"/>
  <c r="E54" i="9" s="1"/>
  <c r="F54" i="9"/>
  <c r="B54" i="9"/>
  <c r="H53" i="9"/>
  <c r="G53" i="9"/>
  <c r="F53" i="9"/>
  <c r="E53" i="9"/>
  <c r="B53" i="9" s="1"/>
  <c r="H52" i="9"/>
  <c r="G52" i="9"/>
  <c r="E52" i="9" s="1"/>
  <c r="F52" i="9"/>
  <c r="H51" i="9"/>
  <c r="G51" i="9"/>
  <c r="F51" i="9"/>
  <c r="H50" i="9"/>
  <c r="E50" i="9" s="1"/>
  <c r="B50" i="9" s="1"/>
  <c r="G50" i="9"/>
  <c r="F50" i="9"/>
  <c r="H49" i="9"/>
  <c r="G49" i="9"/>
  <c r="F49" i="9"/>
  <c r="E49" i="9"/>
  <c r="B49" i="9" s="1"/>
  <c r="H48" i="9"/>
  <c r="G48" i="9"/>
  <c r="E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G37" i="9"/>
  <c r="F37" i="9"/>
  <c r="E37" i="9"/>
  <c r="B37" i="9" s="1"/>
  <c r="H36" i="9"/>
  <c r="G36" i="9"/>
  <c r="E36" i="9" s="1"/>
  <c r="F36" i="9"/>
  <c r="H35" i="9"/>
  <c r="G35" i="9"/>
  <c r="F35" i="9"/>
  <c r="H34" i="9"/>
  <c r="E34" i="9" s="1"/>
  <c r="B34" i="9" s="1"/>
  <c r="G34" i="9"/>
  <c r="F34" i="9"/>
  <c r="H33" i="9"/>
  <c r="G33" i="9"/>
  <c r="E33" i="9" s="1"/>
  <c r="B33" i="9" s="1"/>
  <c r="F33" i="9"/>
  <c r="H32" i="9"/>
  <c r="G32" i="9"/>
  <c r="F32" i="9"/>
  <c r="H31" i="9"/>
  <c r="G31" i="9"/>
  <c r="F31" i="9"/>
  <c r="H30" i="9"/>
  <c r="E30" i="9" s="1"/>
  <c r="B30" i="9" s="1"/>
  <c r="G30" i="9"/>
  <c r="F30" i="9"/>
  <c r="H29" i="9"/>
  <c r="G29" i="9"/>
  <c r="F29" i="9"/>
  <c r="E29" i="9"/>
  <c r="B29" i="9" s="1"/>
  <c r="H28" i="9"/>
  <c r="G28" i="9"/>
  <c r="E28" i="9" s="1"/>
  <c r="F28" i="9"/>
  <c r="H27" i="9"/>
  <c r="G27" i="9"/>
  <c r="F27" i="9"/>
  <c r="H26" i="9"/>
  <c r="E26" i="9" s="1"/>
  <c r="B26" i="9" s="1"/>
  <c r="G26" i="9"/>
  <c r="F26" i="9"/>
  <c r="H25" i="9"/>
  <c r="G25" i="9"/>
  <c r="F25" i="9"/>
  <c r="E25" i="9"/>
  <c r="B25" i="9" s="1"/>
  <c r="H24" i="9"/>
  <c r="G24" i="9"/>
  <c r="E24" i="9" s="1"/>
  <c r="F24" i="9"/>
  <c r="H23" i="9"/>
  <c r="G23" i="9"/>
  <c r="F23" i="9"/>
  <c r="H22" i="9"/>
  <c r="E22" i="9" s="1"/>
  <c r="B22" i="9" s="1"/>
  <c r="G22" i="9"/>
  <c r="F22" i="9"/>
  <c r="F21" i="9"/>
  <c r="F4" i="9"/>
  <c r="O3" i="9"/>
  <c r="I3" i="9"/>
  <c r="H3" i="9"/>
  <c r="G3" i="9"/>
  <c r="D101" i="8"/>
  <c r="D95" i="8"/>
  <c r="D90" i="8"/>
  <c r="D85" i="8"/>
  <c r="D80" i="8"/>
  <c r="D75" i="8"/>
  <c r="D70" i="8"/>
  <c r="D65" i="8"/>
  <c r="D60" i="8"/>
  <c r="D55" i="8"/>
  <c r="D50" i="8"/>
  <c r="D44" i="8"/>
  <c r="D36" i="8"/>
  <c r="D26" i="8"/>
  <c r="C1501" i="1" s="1"/>
  <c r="G1501" i="1" s="1"/>
  <c r="D18" i="8"/>
  <c r="D8" i="8"/>
  <c r="D6" i="8" s="1"/>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D246" i="5"/>
  <c r="E245" i="5"/>
  <c r="D245" i="5"/>
  <c r="F245" i="5" s="1"/>
  <c r="F244" i="5"/>
  <c r="F243" i="5"/>
  <c r="F242" i="5"/>
  <c r="E242" i="5"/>
  <c r="D242" i="5"/>
  <c r="F241" i="5"/>
  <c r="F240" i="5"/>
  <c r="F239" i="5"/>
  <c r="E239" i="5"/>
  <c r="D239" i="5"/>
  <c r="F238" i="5"/>
  <c r="E238" i="5"/>
  <c r="D238"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C1183" i="1" s="1"/>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H307" i="9" s="1"/>
  <c r="D180" i="5"/>
  <c r="D177" i="5" s="1"/>
  <c r="G307" i="9"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c r="E78" i="5"/>
  <c r="F77" i="5"/>
  <c r="F76" i="5"/>
  <c r="F75" i="5"/>
  <c r="F74" i="5"/>
  <c r="F73" i="5"/>
  <c r="F72" i="5"/>
  <c r="F71" i="5"/>
  <c r="E70" i="5"/>
  <c r="E69" i="5" s="1"/>
  <c r="D70" i="5"/>
  <c r="F70" i="5" s="1"/>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E593" i="4" s="1"/>
  <c r="D617" i="4"/>
  <c r="F616" i="4"/>
  <c r="F615" i="4"/>
  <c r="F614" i="4"/>
  <c r="F613" i="4"/>
  <c r="E612" i="4"/>
  <c r="D612" i="4"/>
  <c r="F612" i="4" s="1"/>
  <c r="F611" i="4"/>
  <c r="F610" i="4"/>
  <c r="F609" i="4"/>
  <c r="F608" i="4"/>
  <c r="F607" i="4"/>
  <c r="F606" i="4"/>
  <c r="F605" i="4"/>
  <c r="E605" i="4"/>
  <c r="D605" i="4"/>
  <c r="F604" i="4"/>
  <c r="F603" i="4"/>
  <c r="E603" i="4"/>
  <c r="H143" i="9" s="1"/>
  <c r="E143" i="9" s="1"/>
  <c r="B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78" i="1"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D300" i="4"/>
  <c r="E299" i="4"/>
  <c r="E298" i="4" s="1"/>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E133" i="4"/>
  <c r="F133" i="4" s="1"/>
  <c r="D133" i="4"/>
  <c r="F132" i="4"/>
  <c r="F131" i="4"/>
  <c r="F130" i="4"/>
  <c r="F129" i="4"/>
  <c r="E128" i="4"/>
  <c r="D124" i="1" s="1"/>
  <c r="D128" i="4"/>
  <c r="F127" i="4"/>
  <c r="F126" i="4"/>
  <c r="F125" i="4"/>
  <c r="E125" i="4"/>
  <c r="D125" i="4"/>
  <c r="D124"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H25" i="3"/>
  <c r="G25" i="3"/>
  <c r="B25" i="3"/>
  <c r="I24" i="3"/>
  <c r="G24" i="3"/>
  <c r="B24" i="3"/>
  <c r="H23" i="3"/>
  <c r="G23" i="3"/>
  <c r="B23" i="3"/>
  <c r="G22" i="3"/>
  <c r="B22" i="3"/>
  <c r="G21" i="3"/>
  <c r="B21" i="3"/>
  <c r="I20" i="3"/>
  <c r="G20" i="3"/>
  <c r="B20" i="3"/>
  <c r="G19" i="3"/>
  <c r="B19" i="3"/>
  <c r="G18" i="3"/>
  <c r="B18" i="3"/>
  <c r="G17" i="3"/>
  <c r="B17" i="3"/>
  <c r="G16" i="3"/>
  <c r="B16" i="3"/>
  <c r="H10" i="3" a="1"/>
  <c r="H10" i="3"/>
  <c r="L3" i="9" s="1"/>
  <c r="H1580" i="1"/>
  <c r="G1580" i="1"/>
  <c r="C1580" i="1"/>
  <c r="C1579" i="1"/>
  <c r="C1578" i="1"/>
  <c r="G1578" i="1" s="1"/>
  <c r="C1577" i="1"/>
  <c r="H1577" i="1" s="1"/>
  <c r="C1576" i="1"/>
  <c r="G1575" i="1"/>
  <c r="C1575" i="1"/>
  <c r="H1575" i="1" s="1"/>
  <c r="C1574" i="1"/>
  <c r="H1573" i="1"/>
  <c r="C1573" i="1"/>
  <c r="G1573" i="1" s="1"/>
  <c r="H1572" i="1"/>
  <c r="G1572" i="1"/>
  <c r="C1572" i="1"/>
  <c r="C1571" i="1"/>
  <c r="C1570" i="1"/>
  <c r="G1570" i="1" s="1"/>
  <c r="C1569" i="1"/>
  <c r="H1569" i="1" s="1"/>
  <c r="C1568" i="1"/>
  <c r="C1567" i="1"/>
  <c r="H1567" i="1" s="1"/>
  <c r="C1566" i="1"/>
  <c r="H1565" i="1"/>
  <c r="C1565" i="1"/>
  <c r="G1565" i="1" s="1"/>
  <c r="H1564" i="1"/>
  <c r="G1564" i="1"/>
  <c r="C1564" i="1"/>
  <c r="C1563" i="1"/>
  <c r="C1562" i="1"/>
  <c r="G1562" i="1" s="1"/>
  <c r="C1561" i="1"/>
  <c r="H1561" i="1" s="1"/>
  <c r="C1560" i="1"/>
  <c r="C1559" i="1"/>
  <c r="H1559" i="1" s="1"/>
  <c r="C1558" i="1"/>
  <c r="H1557" i="1"/>
  <c r="C1557" i="1"/>
  <c r="G1557" i="1" s="1"/>
  <c r="C1556" i="1"/>
  <c r="C1555" i="1"/>
  <c r="C1554" i="1"/>
  <c r="G1554" i="1" s="1"/>
  <c r="H1553" i="1"/>
  <c r="G1553" i="1"/>
  <c r="C1553" i="1"/>
  <c r="C1552" i="1"/>
  <c r="C1551" i="1"/>
  <c r="H1551" i="1" s="1"/>
  <c r="C1550" i="1"/>
  <c r="C1549" i="1"/>
  <c r="H1549" i="1" s="1"/>
  <c r="C1548" i="1"/>
  <c r="H1548" i="1" s="1"/>
  <c r="C1547" i="1"/>
  <c r="C1546" i="1"/>
  <c r="C1545" i="1"/>
  <c r="H1545" i="1" s="1"/>
  <c r="H1544" i="1"/>
  <c r="C1544" i="1"/>
  <c r="G1544" i="1" s="1"/>
  <c r="C1543" i="1"/>
  <c r="H1543" i="1" s="1"/>
  <c r="C1542" i="1"/>
  <c r="C1541" i="1"/>
  <c r="H1541" i="1" s="1"/>
  <c r="H1540" i="1"/>
  <c r="C1540" i="1"/>
  <c r="G1540" i="1" s="1"/>
  <c r="C1539" i="1"/>
  <c r="H1538" i="1"/>
  <c r="C1538" i="1"/>
  <c r="G1538" i="1" s="1"/>
  <c r="C1537" i="1"/>
  <c r="H1537" i="1" s="1"/>
  <c r="C1536" i="1"/>
  <c r="G1536" i="1" s="1"/>
  <c r="C1535" i="1"/>
  <c r="C1534" i="1"/>
  <c r="C1533" i="1"/>
  <c r="H1533" i="1" s="1"/>
  <c r="H1532" i="1"/>
  <c r="C1532" i="1"/>
  <c r="G1532" i="1" s="1"/>
  <c r="C1531" i="1"/>
  <c r="C1530" i="1"/>
  <c r="G1530" i="1" s="1"/>
  <c r="C1529" i="1"/>
  <c r="H1529" i="1" s="1"/>
  <c r="C1528" i="1"/>
  <c r="G1528" i="1" s="1"/>
  <c r="C1527" i="1"/>
  <c r="H1527" i="1" s="1"/>
  <c r="C1526" i="1"/>
  <c r="C1525" i="1"/>
  <c r="H1525" i="1" s="1"/>
  <c r="C1523" i="1"/>
  <c r="C1522" i="1"/>
  <c r="G1522" i="1" s="1"/>
  <c r="H1521" i="1"/>
  <c r="C1521" i="1"/>
  <c r="G1521" i="1" s="1"/>
  <c r="C1520" i="1"/>
  <c r="G1516" i="1"/>
  <c r="C1516" i="1"/>
  <c r="H1516" i="1" s="1"/>
  <c r="C1515" i="1"/>
  <c r="H1515" i="1" s="1"/>
  <c r="H1514" i="1"/>
  <c r="C1514" i="1"/>
  <c r="G1514" i="1" s="1"/>
  <c r="C1513" i="1"/>
  <c r="H1513" i="1" s="1"/>
  <c r="C1512" i="1"/>
  <c r="H1512" i="1" s="1"/>
  <c r="G1511" i="1"/>
  <c r="C1511" i="1"/>
  <c r="H1511" i="1" s="1"/>
  <c r="C1510" i="1"/>
  <c r="G1510" i="1" s="1"/>
  <c r="C1509" i="1"/>
  <c r="H1509" i="1" s="1"/>
  <c r="C1508" i="1"/>
  <c r="H1508" i="1" s="1"/>
  <c r="G1507" i="1"/>
  <c r="C1507" i="1"/>
  <c r="H1507" i="1" s="1"/>
  <c r="C1506" i="1"/>
  <c r="G1506" i="1" s="1"/>
  <c r="C1505" i="1"/>
  <c r="H1505" i="1" s="1"/>
  <c r="C1504" i="1"/>
  <c r="H1504" i="1" s="1"/>
  <c r="C1503" i="1"/>
  <c r="H1503" i="1" s="1"/>
  <c r="C1502" i="1"/>
  <c r="G1502" i="1" s="1"/>
  <c r="C1500" i="1"/>
  <c r="C1498" i="1"/>
  <c r="H1497" i="1"/>
  <c r="G1497" i="1"/>
  <c r="C1497" i="1"/>
  <c r="C1496" i="1"/>
  <c r="H1496" i="1" s="1"/>
  <c r="C1495" i="1"/>
  <c r="C1494" i="1"/>
  <c r="C1493" i="1"/>
  <c r="H1493" i="1" s="1"/>
  <c r="H1492" i="1"/>
  <c r="C1492" i="1"/>
  <c r="G1492" i="1" s="1"/>
  <c r="C1491" i="1"/>
  <c r="H1491" i="1" s="1"/>
  <c r="C1490" i="1"/>
  <c r="C1489" i="1"/>
  <c r="H1489" i="1" s="1"/>
  <c r="C1488" i="1"/>
  <c r="H1488" i="1" s="1"/>
  <c r="C1487" i="1"/>
  <c r="C1486" i="1"/>
  <c r="G1486" i="1" s="1"/>
  <c r="H1485" i="1"/>
  <c r="C1485" i="1"/>
  <c r="G1485" i="1" s="1"/>
  <c r="C1484" i="1"/>
  <c r="G1484" i="1" s="1"/>
  <c r="C1483" i="1"/>
  <c r="C1482" i="1"/>
  <c r="C1480" i="1"/>
  <c r="H1480" i="1" s="1"/>
  <c r="G1479" i="1"/>
  <c r="D1479" i="1"/>
  <c r="C1479" i="1"/>
  <c r="H1478" i="1"/>
  <c r="D1478" i="1"/>
  <c r="C1478" i="1"/>
  <c r="J1477" i="1"/>
  <c r="H1477" i="1"/>
  <c r="G1477" i="1"/>
  <c r="D1477" i="1"/>
  <c r="C1477" i="1"/>
  <c r="J1476" i="1"/>
  <c r="D1476" i="1"/>
  <c r="C1476" i="1"/>
  <c r="D1475" i="1"/>
  <c r="C1475" i="1"/>
  <c r="D1474" i="1"/>
  <c r="C1474" i="1"/>
  <c r="H1473" i="1"/>
  <c r="D1473" i="1"/>
  <c r="C1473" i="1"/>
  <c r="H1472" i="1"/>
  <c r="G1472" i="1"/>
  <c r="I1472" i="1" s="1"/>
  <c r="D1472" i="1"/>
  <c r="J1472" i="1" s="1"/>
  <c r="C1472" i="1"/>
  <c r="J1471" i="1"/>
  <c r="D1471" i="1"/>
  <c r="C1471" i="1"/>
  <c r="H1470" i="1"/>
  <c r="D1470" i="1"/>
  <c r="C1470" i="1"/>
  <c r="D1469" i="1"/>
  <c r="H1469" i="1" s="1"/>
  <c r="C1469" i="1"/>
  <c r="H1468" i="1"/>
  <c r="G1468" i="1"/>
  <c r="I1468" i="1" s="1"/>
  <c r="D1468" i="1"/>
  <c r="J1468" i="1" s="1"/>
  <c r="C1468" i="1"/>
  <c r="D1467" i="1"/>
  <c r="C1467" i="1"/>
  <c r="D1466" i="1"/>
  <c r="C1466" i="1"/>
  <c r="H1465" i="1"/>
  <c r="D1465" i="1"/>
  <c r="C1465" i="1"/>
  <c r="H1464" i="1"/>
  <c r="G1464" i="1"/>
  <c r="I1464" i="1" s="1"/>
  <c r="D1464" i="1"/>
  <c r="J1464" i="1" s="1"/>
  <c r="C1464" i="1"/>
  <c r="J1463" i="1"/>
  <c r="D1463" i="1"/>
  <c r="C1463" i="1"/>
  <c r="D1462" i="1"/>
  <c r="C1462" i="1"/>
  <c r="D1461" i="1"/>
  <c r="C1461" i="1"/>
  <c r="H1460" i="1"/>
  <c r="D1460" i="1"/>
  <c r="C1460" i="1"/>
  <c r="H1459" i="1"/>
  <c r="G1459" i="1"/>
  <c r="I1459" i="1" s="1"/>
  <c r="D1459" i="1"/>
  <c r="J1459" i="1" s="1"/>
  <c r="C1459" i="1"/>
  <c r="J1458" i="1"/>
  <c r="D1458" i="1"/>
  <c r="C1458" i="1"/>
  <c r="D1457" i="1"/>
  <c r="C1457" i="1"/>
  <c r="D1456" i="1"/>
  <c r="H1456" i="1" s="1"/>
  <c r="C1456" i="1"/>
  <c r="H1455" i="1"/>
  <c r="G1455" i="1"/>
  <c r="D1455" i="1"/>
  <c r="J1455" i="1" s="1"/>
  <c r="C1455" i="1"/>
  <c r="H1454" i="1"/>
  <c r="G1454" i="1"/>
  <c r="D1454" i="1"/>
  <c r="C1454" i="1"/>
  <c r="H1453" i="1"/>
  <c r="G1453" i="1"/>
  <c r="D1453" i="1"/>
  <c r="C1453" i="1"/>
  <c r="D1452" i="1"/>
  <c r="C1452" i="1"/>
  <c r="J1451" i="1"/>
  <c r="D1451" i="1"/>
  <c r="C1451" i="1"/>
  <c r="H1450" i="1"/>
  <c r="D1450" i="1"/>
  <c r="C1450" i="1"/>
  <c r="H1449" i="1"/>
  <c r="G1449" i="1"/>
  <c r="I1449" i="1" s="1"/>
  <c r="D1449" i="1"/>
  <c r="J1449" i="1" s="1"/>
  <c r="C1449" i="1"/>
  <c r="J1448" i="1"/>
  <c r="D1448" i="1"/>
  <c r="C1448" i="1"/>
  <c r="D1447" i="1"/>
  <c r="C1447" i="1"/>
  <c r="D1446" i="1"/>
  <c r="H1446" i="1" s="1"/>
  <c r="C1446" i="1"/>
  <c r="G1445" i="1"/>
  <c r="D1445" i="1"/>
  <c r="C1445" i="1"/>
  <c r="J1445" i="1" s="1"/>
  <c r="H1444" i="1"/>
  <c r="G1444" i="1"/>
  <c r="D1444" i="1"/>
  <c r="C1444" i="1"/>
  <c r="J1444" i="1" s="1"/>
  <c r="J1443" i="1"/>
  <c r="D1443" i="1"/>
  <c r="C1443" i="1"/>
  <c r="D1442" i="1"/>
  <c r="C1442" i="1"/>
  <c r="D1441" i="1"/>
  <c r="G1441" i="1" s="1"/>
  <c r="C1441" i="1"/>
  <c r="H1440" i="1"/>
  <c r="G1440" i="1"/>
  <c r="I1440" i="1" s="1"/>
  <c r="D1440" i="1"/>
  <c r="C1440" i="1"/>
  <c r="J1440" i="1" s="1"/>
  <c r="D1439" i="1"/>
  <c r="C1439" i="1"/>
  <c r="J1439" i="1" s="1"/>
  <c r="G1438" i="1"/>
  <c r="D1438" i="1"/>
  <c r="C1438" i="1"/>
  <c r="G1437" i="1"/>
  <c r="D1437" i="1"/>
  <c r="C1437" i="1"/>
  <c r="C1436" i="1"/>
  <c r="G1434" i="1"/>
  <c r="D1434" i="1"/>
  <c r="C1434" i="1"/>
  <c r="D1433" i="1"/>
  <c r="G1433" i="1" s="1"/>
  <c r="C1433" i="1"/>
  <c r="D1432" i="1"/>
  <c r="C1432" i="1"/>
  <c r="D1431" i="1"/>
  <c r="C1431" i="1"/>
  <c r="G1430" i="1"/>
  <c r="D1430" i="1"/>
  <c r="C1430" i="1"/>
  <c r="G1429" i="1"/>
  <c r="D1429" i="1"/>
  <c r="C1429" i="1"/>
  <c r="D1428" i="1"/>
  <c r="C1428" i="1"/>
  <c r="D1427" i="1"/>
  <c r="C1427" i="1"/>
  <c r="G1426" i="1"/>
  <c r="D1426" i="1"/>
  <c r="C1426" i="1"/>
  <c r="D1425" i="1"/>
  <c r="G1425" i="1" s="1"/>
  <c r="C1425" i="1"/>
  <c r="D1424" i="1"/>
  <c r="C1424" i="1"/>
  <c r="D1423" i="1"/>
  <c r="G1422" i="1"/>
  <c r="D1422" i="1"/>
  <c r="C1422" i="1"/>
  <c r="G1421" i="1"/>
  <c r="D1421" i="1"/>
  <c r="C1421" i="1"/>
  <c r="D1420" i="1"/>
  <c r="C1420" i="1"/>
  <c r="D1419" i="1"/>
  <c r="C1419" i="1"/>
  <c r="G1418" i="1"/>
  <c r="D1418" i="1"/>
  <c r="C1418" i="1"/>
  <c r="D1417" i="1"/>
  <c r="G1417" i="1" s="1"/>
  <c r="C1417" i="1"/>
  <c r="D1416" i="1"/>
  <c r="C1416" i="1"/>
  <c r="D1415" i="1"/>
  <c r="C1415" i="1"/>
  <c r="G1414" i="1"/>
  <c r="D1414" i="1"/>
  <c r="C1414" i="1"/>
  <c r="G1413" i="1"/>
  <c r="D1413" i="1"/>
  <c r="C1413" i="1"/>
  <c r="D1412" i="1"/>
  <c r="C1412" i="1"/>
  <c r="D1411" i="1"/>
  <c r="C1411" i="1"/>
  <c r="G1410" i="1"/>
  <c r="D1410" i="1"/>
  <c r="C1410" i="1"/>
  <c r="D1409" i="1"/>
  <c r="G1409" i="1" s="1"/>
  <c r="C1409" i="1"/>
  <c r="D1408" i="1"/>
  <c r="C1408" i="1"/>
  <c r="D1407" i="1"/>
  <c r="C1407" i="1"/>
  <c r="G1406" i="1"/>
  <c r="D1406" i="1"/>
  <c r="C1406" i="1"/>
  <c r="G1405" i="1"/>
  <c r="D1405" i="1"/>
  <c r="C1405" i="1"/>
  <c r="D1404" i="1"/>
  <c r="C1404" i="1"/>
  <c r="D1403" i="1"/>
  <c r="C1403" i="1"/>
  <c r="G1402" i="1"/>
  <c r="D1402" i="1"/>
  <c r="C1402" i="1"/>
  <c r="D1401" i="1"/>
  <c r="G1401" i="1" s="1"/>
  <c r="C1401" i="1"/>
  <c r="D1400" i="1"/>
  <c r="C1400" i="1"/>
  <c r="D1399" i="1"/>
  <c r="C1399" i="1"/>
  <c r="G1398" i="1"/>
  <c r="D1398" i="1"/>
  <c r="C1398" i="1"/>
  <c r="G1397" i="1"/>
  <c r="D1397" i="1"/>
  <c r="C1397" i="1"/>
  <c r="D1396" i="1"/>
  <c r="C1396" i="1"/>
  <c r="D1395" i="1"/>
  <c r="C1395" i="1"/>
  <c r="G1394" i="1"/>
  <c r="D1394" i="1"/>
  <c r="C1394" i="1"/>
  <c r="D1393" i="1"/>
  <c r="G1393" i="1" s="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G1303" i="1" s="1"/>
  <c r="C1303" i="1"/>
  <c r="D1302" i="1"/>
  <c r="G1302" i="1" s="1"/>
  <c r="C1302" i="1"/>
  <c r="H1302" i="1" s="1"/>
  <c r="G1301" i="1"/>
  <c r="D1301" i="1"/>
  <c r="C1301" i="1"/>
  <c r="H1301" i="1" s="1"/>
  <c r="D1300" i="1"/>
  <c r="G1300" i="1" s="1"/>
  <c r="C1300" i="1"/>
  <c r="D1299" i="1"/>
  <c r="G1298" i="1"/>
  <c r="D1298" i="1"/>
  <c r="C1298" i="1"/>
  <c r="H1298" i="1" s="1"/>
  <c r="D1297" i="1"/>
  <c r="G1297" i="1" s="1"/>
  <c r="C1297" i="1"/>
  <c r="D1296" i="1"/>
  <c r="G1296" i="1" s="1"/>
  <c r="C1296" i="1"/>
  <c r="H1296" i="1" s="1"/>
  <c r="D1295" i="1"/>
  <c r="G1295" i="1" s="1"/>
  <c r="C1295" i="1"/>
  <c r="H1295" i="1" s="1"/>
  <c r="G1294" i="1"/>
  <c r="D1294" i="1"/>
  <c r="C1294" i="1"/>
  <c r="H1294" i="1" s="1"/>
  <c r="D1293" i="1"/>
  <c r="G1293" i="1" s="1"/>
  <c r="C1293" i="1"/>
  <c r="D1292" i="1"/>
  <c r="G1292" i="1" s="1"/>
  <c r="C1292" i="1"/>
  <c r="H1292" i="1" s="1"/>
  <c r="D1291" i="1"/>
  <c r="G1291" i="1" s="1"/>
  <c r="C1291" i="1"/>
  <c r="H1291" i="1" s="1"/>
  <c r="G1290" i="1"/>
  <c r="D1290" i="1"/>
  <c r="C1290" i="1"/>
  <c r="H1290" i="1" s="1"/>
  <c r="D1289" i="1"/>
  <c r="G1289" i="1" s="1"/>
  <c r="C1289" i="1"/>
  <c r="D1288" i="1"/>
  <c r="G1288" i="1" s="1"/>
  <c r="C1288" i="1"/>
  <c r="H1288" i="1" s="1"/>
  <c r="D1287" i="1"/>
  <c r="G1287" i="1" s="1"/>
  <c r="C1287" i="1"/>
  <c r="H1287" i="1" s="1"/>
  <c r="G1286" i="1"/>
  <c r="D1286" i="1"/>
  <c r="C1286" i="1"/>
  <c r="H1286" i="1" s="1"/>
  <c r="D1285" i="1"/>
  <c r="G1285" i="1" s="1"/>
  <c r="C1285" i="1"/>
  <c r="D1284" i="1"/>
  <c r="G1284" i="1" s="1"/>
  <c r="C1284" i="1"/>
  <c r="H1284" i="1" s="1"/>
  <c r="D1283" i="1"/>
  <c r="G1283" i="1" s="1"/>
  <c r="C1283" i="1"/>
  <c r="H1283" i="1" s="1"/>
  <c r="G1282" i="1"/>
  <c r="D1282" i="1"/>
  <c r="C1282" i="1"/>
  <c r="H1282" i="1" s="1"/>
  <c r="D1281" i="1"/>
  <c r="G1281" i="1" s="1"/>
  <c r="C1281" i="1"/>
  <c r="D1280" i="1"/>
  <c r="G1280" i="1" s="1"/>
  <c r="C1280" i="1"/>
  <c r="H1280" i="1" s="1"/>
  <c r="D1279" i="1"/>
  <c r="G1279" i="1" s="1"/>
  <c r="C1279" i="1"/>
  <c r="H1279" i="1" s="1"/>
  <c r="G1278" i="1"/>
  <c r="D1278" i="1"/>
  <c r="C1278" i="1"/>
  <c r="H1278" i="1" s="1"/>
  <c r="D1277" i="1"/>
  <c r="G1277" i="1" s="1"/>
  <c r="C1277" i="1"/>
  <c r="D1276" i="1"/>
  <c r="G1276" i="1" s="1"/>
  <c r="C1276" i="1"/>
  <c r="H1276" i="1" s="1"/>
  <c r="D1275" i="1"/>
  <c r="G1275" i="1" s="1"/>
  <c r="C1275" i="1"/>
  <c r="H1275" i="1" s="1"/>
  <c r="G1274" i="1"/>
  <c r="D1274" i="1"/>
  <c r="C1274" i="1"/>
  <c r="H1274" i="1" s="1"/>
  <c r="D1273" i="1"/>
  <c r="G1273" i="1" s="1"/>
  <c r="C1273" i="1"/>
  <c r="D1272" i="1"/>
  <c r="G1272" i="1" s="1"/>
  <c r="C1272" i="1"/>
  <c r="H1272" i="1" s="1"/>
  <c r="D1271" i="1"/>
  <c r="G1271" i="1" s="1"/>
  <c r="C1271" i="1"/>
  <c r="H1271" i="1" s="1"/>
  <c r="G1270" i="1"/>
  <c r="D1270" i="1"/>
  <c r="C1270" i="1"/>
  <c r="H1270" i="1" s="1"/>
  <c r="D1269" i="1"/>
  <c r="G1269" i="1" s="1"/>
  <c r="C1269" i="1"/>
  <c r="D1268" i="1"/>
  <c r="G1268" i="1" s="1"/>
  <c r="C1268" i="1"/>
  <c r="H1268" i="1" s="1"/>
  <c r="D1267" i="1"/>
  <c r="G1267" i="1" s="1"/>
  <c r="C1267" i="1"/>
  <c r="H1267" i="1" s="1"/>
  <c r="G1266" i="1"/>
  <c r="D1266" i="1"/>
  <c r="C1266" i="1"/>
  <c r="H1266" i="1" s="1"/>
  <c r="D1265" i="1"/>
  <c r="G1265" i="1" s="1"/>
  <c r="C1265" i="1"/>
  <c r="D1264" i="1"/>
  <c r="G1264" i="1" s="1"/>
  <c r="C1264" i="1"/>
  <c r="H1264" i="1" s="1"/>
  <c r="D1263" i="1"/>
  <c r="G1263" i="1" s="1"/>
  <c r="C1263" i="1"/>
  <c r="H1263" i="1" s="1"/>
  <c r="G1262" i="1"/>
  <c r="D1262" i="1"/>
  <c r="C1262" i="1"/>
  <c r="H1262" i="1" s="1"/>
  <c r="D1261" i="1"/>
  <c r="G1261" i="1" s="1"/>
  <c r="C1261" i="1"/>
  <c r="D1260" i="1"/>
  <c r="G1260" i="1" s="1"/>
  <c r="C1260" i="1"/>
  <c r="H1260" i="1" s="1"/>
  <c r="D1259" i="1"/>
  <c r="G1259" i="1" s="1"/>
  <c r="C1259" i="1"/>
  <c r="H1259" i="1" s="1"/>
  <c r="G1258" i="1"/>
  <c r="D1258" i="1"/>
  <c r="C1258" i="1"/>
  <c r="H1258" i="1" s="1"/>
  <c r="D1257" i="1"/>
  <c r="G1257" i="1" s="1"/>
  <c r="C1257" i="1"/>
  <c r="D1256" i="1"/>
  <c r="G1256" i="1" s="1"/>
  <c r="C1256" i="1"/>
  <c r="H1256" i="1" s="1"/>
  <c r="D1255" i="1"/>
  <c r="G1255" i="1" s="1"/>
  <c r="C1255" i="1"/>
  <c r="H1255" i="1" s="1"/>
  <c r="G1254" i="1"/>
  <c r="D1254" i="1"/>
  <c r="C1254" i="1"/>
  <c r="H1254" i="1" s="1"/>
  <c r="D1253" i="1"/>
  <c r="G1253" i="1" s="1"/>
  <c r="C1253" i="1"/>
  <c r="D1252" i="1"/>
  <c r="G1252" i="1" s="1"/>
  <c r="C1252" i="1"/>
  <c r="H1252" i="1" s="1"/>
  <c r="D1251" i="1"/>
  <c r="G1251" i="1" s="1"/>
  <c r="C1251" i="1"/>
  <c r="H1251" i="1" s="1"/>
  <c r="G1250" i="1"/>
  <c r="D1250" i="1"/>
  <c r="C1250" i="1"/>
  <c r="H1250" i="1" s="1"/>
  <c r="D1249" i="1"/>
  <c r="G1249" i="1" s="1"/>
  <c r="C1249" i="1"/>
  <c r="D1248" i="1"/>
  <c r="G1248" i="1" s="1"/>
  <c r="C1248" i="1"/>
  <c r="H1248" i="1" s="1"/>
  <c r="D1247" i="1"/>
  <c r="G1247" i="1" s="1"/>
  <c r="C1247" i="1"/>
  <c r="H1247" i="1" s="1"/>
  <c r="G1246" i="1"/>
  <c r="D1246" i="1"/>
  <c r="C1246" i="1"/>
  <c r="H1246" i="1" s="1"/>
  <c r="D1245" i="1"/>
  <c r="G1245" i="1" s="1"/>
  <c r="C1245" i="1"/>
  <c r="D1244" i="1"/>
  <c r="G1244" i="1" s="1"/>
  <c r="C1244" i="1"/>
  <c r="H1244" i="1" s="1"/>
  <c r="D1243" i="1"/>
  <c r="G1243" i="1" s="1"/>
  <c r="C1243" i="1"/>
  <c r="H1243" i="1" s="1"/>
  <c r="G1242" i="1"/>
  <c r="D1242" i="1"/>
  <c r="C1242" i="1"/>
  <c r="H1242" i="1" s="1"/>
  <c r="D1241" i="1"/>
  <c r="G1241" i="1" s="1"/>
  <c r="C1241" i="1"/>
  <c r="D1240" i="1"/>
  <c r="G1240" i="1" s="1"/>
  <c r="C1240" i="1"/>
  <c r="H1240" i="1" s="1"/>
  <c r="D1239" i="1"/>
  <c r="G1239" i="1" s="1"/>
  <c r="C1239" i="1"/>
  <c r="H1239" i="1" s="1"/>
  <c r="G1238" i="1"/>
  <c r="D1238" i="1"/>
  <c r="C1238" i="1"/>
  <c r="H1238" i="1" s="1"/>
  <c r="D1237" i="1"/>
  <c r="G1237" i="1" s="1"/>
  <c r="C1237" i="1"/>
  <c r="D1236" i="1"/>
  <c r="G1236" i="1" s="1"/>
  <c r="C1236" i="1"/>
  <c r="H1236" i="1" s="1"/>
  <c r="D1235" i="1"/>
  <c r="G1235" i="1" s="1"/>
  <c r="C1235" i="1"/>
  <c r="H1235" i="1" s="1"/>
  <c r="G1234" i="1"/>
  <c r="D1234" i="1"/>
  <c r="C1234" i="1"/>
  <c r="H1234" i="1" s="1"/>
  <c r="D1233" i="1"/>
  <c r="G1233" i="1" s="1"/>
  <c r="C1233" i="1"/>
  <c r="D1232" i="1"/>
  <c r="G1232" i="1" s="1"/>
  <c r="C1232" i="1"/>
  <c r="H1232" i="1" s="1"/>
  <c r="D1231" i="1"/>
  <c r="G1231" i="1" s="1"/>
  <c r="C1231" i="1"/>
  <c r="H1231" i="1" s="1"/>
  <c r="G1230" i="1"/>
  <c r="D1230" i="1"/>
  <c r="C1230" i="1"/>
  <c r="H1230" i="1" s="1"/>
  <c r="D1229" i="1"/>
  <c r="G1229" i="1" s="1"/>
  <c r="C1229" i="1"/>
  <c r="D1228" i="1"/>
  <c r="G1228" i="1" s="1"/>
  <c r="C1228" i="1"/>
  <c r="H1228" i="1" s="1"/>
  <c r="D1227" i="1"/>
  <c r="G1227" i="1" s="1"/>
  <c r="C1227" i="1"/>
  <c r="H1227" i="1" s="1"/>
  <c r="G1226" i="1"/>
  <c r="D1226" i="1"/>
  <c r="C1226" i="1"/>
  <c r="H1226" i="1" s="1"/>
  <c r="D1225" i="1"/>
  <c r="G1225" i="1" s="1"/>
  <c r="C1225" i="1"/>
  <c r="D1224" i="1"/>
  <c r="G1224" i="1" s="1"/>
  <c r="C1224" i="1"/>
  <c r="H1224" i="1" s="1"/>
  <c r="D1223" i="1"/>
  <c r="G1223" i="1" s="1"/>
  <c r="C1223" i="1"/>
  <c r="H1223" i="1" s="1"/>
  <c r="G1222" i="1"/>
  <c r="D1222" i="1"/>
  <c r="C1222" i="1"/>
  <c r="H1222" i="1" s="1"/>
  <c r="D1221" i="1"/>
  <c r="G1221" i="1" s="1"/>
  <c r="C1221" i="1"/>
  <c r="D1220" i="1"/>
  <c r="G1220" i="1" s="1"/>
  <c r="C1220" i="1"/>
  <c r="H1220" i="1" s="1"/>
  <c r="D1219" i="1"/>
  <c r="G1219" i="1" s="1"/>
  <c r="C1219" i="1"/>
  <c r="H1219" i="1" s="1"/>
  <c r="G1218" i="1"/>
  <c r="D1218" i="1"/>
  <c r="C1218" i="1"/>
  <c r="H1218" i="1" s="1"/>
  <c r="D1217" i="1"/>
  <c r="G1217" i="1" s="1"/>
  <c r="C1217" i="1"/>
  <c r="D1216" i="1"/>
  <c r="G1216" i="1" s="1"/>
  <c r="C1216" i="1"/>
  <c r="H1216" i="1" s="1"/>
  <c r="D1215" i="1"/>
  <c r="G1215" i="1" s="1"/>
  <c r="C1215" i="1"/>
  <c r="H1215" i="1" s="1"/>
  <c r="C1214" i="1"/>
  <c r="D1213" i="1"/>
  <c r="G1213" i="1" s="1"/>
  <c r="C1213" i="1"/>
  <c r="D1212" i="1"/>
  <c r="G1212" i="1" s="1"/>
  <c r="C1212" i="1"/>
  <c r="H1212" i="1" s="1"/>
  <c r="D1211" i="1"/>
  <c r="G1211" i="1" s="1"/>
  <c r="C1211" i="1"/>
  <c r="H1211" i="1" s="1"/>
  <c r="G1210" i="1"/>
  <c r="D1210" i="1"/>
  <c r="C1210" i="1"/>
  <c r="H1210" i="1" s="1"/>
  <c r="D1209" i="1"/>
  <c r="G1209" i="1" s="1"/>
  <c r="C1209" i="1"/>
  <c r="D1208" i="1"/>
  <c r="G1208" i="1" s="1"/>
  <c r="C1208" i="1"/>
  <c r="H1208" i="1" s="1"/>
  <c r="D1207" i="1"/>
  <c r="G1207" i="1" s="1"/>
  <c r="C1207" i="1"/>
  <c r="H1207" i="1" s="1"/>
  <c r="G1206" i="1"/>
  <c r="D1206" i="1"/>
  <c r="C1206" i="1"/>
  <c r="H1206" i="1" s="1"/>
  <c r="D1205" i="1"/>
  <c r="G1205" i="1" s="1"/>
  <c r="C1205" i="1"/>
  <c r="D1204" i="1"/>
  <c r="G1204" i="1" s="1"/>
  <c r="C1204" i="1"/>
  <c r="H1204" i="1" s="1"/>
  <c r="D1203" i="1"/>
  <c r="G1203" i="1" s="1"/>
  <c r="C1203" i="1"/>
  <c r="H1203" i="1" s="1"/>
  <c r="G1202" i="1"/>
  <c r="D1202" i="1"/>
  <c r="C1202" i="1"/>
  <c r="H1202" i="1" s="1"/>
  <c r="D1201" i="1"/>
  <c r="G1201" i="1" s="1"/>
  <c r="C1201" i="1"/>
  <c r="D1200" i="1"/>
  <c r="G1200" i="1" s="1"/>
  <c r="C1200" i="1"/>
  <c r="H1200" i="1" s="1"/>
  <c r="D1199" i="1"/>
  <c r="G1199" i="1" s="1"/>
  <c r="C1199" i="1"/>
  <c r="H1199" i="1" s="1"/>
  <c r="G1198" i="1"/>
  <c r="D1198" i="1"/>
  <c r="C1198" i="1"/>
  <c r="H1198" i="1" s="1"/>
  <c r="D1197" i="1"/>
  <c r="G1197" i="1" s="1"/>
  <c r="C1197" i="1"/>
  <c r="D1196" i="1"/>
  <c r="G1196" i="1" s="1"/>
  <c r="C1196" i="1"/>
  <c r="H1196" i="1" s="1"/>
  <c r="D1195" i="1"/>
  <c r="G1195" i="1" s="1"/>
  <c r="C1195" i="1"/>
  <c r="H1195" i="1" s="1"/>
  <c r="G1194" i="1"/>
  <c r="D1194" i="1"/>
  <c r="C1194" i="1"/>
  <c r="H1194" i="1" s="1"/>
  <c r="D1193" i="1"/>
  <c r="G1193" i="1" s="1"/>
  <c r="C1193" i="1"/>
  <c r="D1192" i="1"/>
  <c r="G1192" i="1" s="1"/>
  <c r="C1192" i="1"/>
  <c r="H1192" i="1" s="1"/>
  <c r="D1191" i="1"/>
  <c r="G1191" i="1" s="1"/>
  <c r="C1191" i="1"/>
  <c r="H1191" i="1" s="1"/>
  <c r="G1190" i="1"/>
  <c r="D1190" i="1"/>
  <c r="C1190" i="1"/>
  <c r="H1190" i="1" s="1"/>
  <c r="D1189" i="1"/>
  <c r="G1189" i="1" s="1"/>
  <c r="C1189" i="1"/>
  <c r="D1188" i="1"/>
  <c r="G1188" i="1" s="1"/>
  <c r="C1188" i="1"/>
  <c r="H1188" i="1" s="1"/>
  <c r="D1187" i="1"/>
  <c r="G1187" i="1" s="1"/>
  <c r="C1187" i="1"/>
  <c r="H1187" i="1" s="1"/>
  <c r="G1186" i="1"/>
  <c r="D1186" i="1"/>
  <c r="C1186" i="1"/>
  <c r="H1186" i="1" s="1"/>
  <c r="D1185" i="1"/>
  <c r="G1185" i="1" s="1"/>
  <c r="C1185" i="1"/>
  <c r="D1184" i="1"/>
  <c r="C1184" i="1"/>
  <c r="H1184" i="1" s="1"/>
  <c r="G1182" i="1"/>
  <c r="D1182" i="1"/>
  <c r="C1182" i="1"/>
  <c r="H1182" i="1" s="1"/>
  <c r="D1181" i="1"/>
  <c r="G1181" i="1" s="1"/>
  <c r="C1181" i="1"/>
  <c r="D1180" i="1"/>
  <c r="C1180" i="1"/>
  <c r="H1180" i="1" s="1"/>
  <c r="D1179" i="1"/>
  <c r="C1179" i="1"/>
  <c r="H1179" i="1" s="1"/>
  <c r="G1178" i="1"/>
  <c r="D1178" i="1"/>
  <c r="C1178" i="1"/>
  <c r="H1178" i="1" s="1"/>
  <c r="D1177" i="1"/>
  <c r="G1177" i="1" s="1"/>
  <c r="C1177" i="1"/>
  <c r="D1176" i="1"/>
  <c r="C1176" i="1"/>
  <c r="H1176" i="1" s="1"/>
  <c r="D1175" i="1"/>
  <c r="C1175" i="1"/>
  <c r="H1175" i="1" s="1"/>
  <c r="G1174" i="1"/>
  <c r="D1174" i="1"/>
  <c r="C1174" i="1"/>
  <c r="H1174" i="1" s="1"/>
  <c r="D1173" i="1"/>
  <c r="G1173" i="1" s="1"/>
  <c r="C1173" i="1"/>
  <c r="D1172" i="1"/>
  <c r="C1172" i="1"/>
  <c r="H1172" i="1" s="1"/>
  <c r="D1171" i="1"/>
  <c r="C1171" i="1"/>
  <c r="H1171" i="1" s="1"/>
  <c r="G1170" i="1"/>
  <c r="D1170" i="1"/>
  <c r="C1170" i="1"/>
  <c r="H1170" i="1" s="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H690" i="1" s="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H644" i="1"/>
  <c r="G644" i="1"/>
  <c r="D644" i="1"/>
  <c r="C644" i="1"/>
  <c r="D643" i="1"/>
  <c r="H643" i="1" s="1"/>
  <c r="C643" i="1"/>
  <c r="D642" i="1"/>
  <c r="H642" i="1" s="1"/>
  <c r="C642" i="1"/>
  <c r="D641" i="1"/>
  <c r="H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G413" i="1" s="1"/>
  <c r="C413" i="1"/>
  <c r="D412" i="1"/>
  <c r="H412" i="1" s="1"/>
  <c r="C412" i="1"/>
  <c r="D411" i="1"/>
  <c r="H411" i="1" s="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H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G365" i="1"/>
  <c r="D365" i="1"/>
  <c r="H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D292" i="1"/>
  <c r="H292" i="1" s="1"/>
  <c r="C292" i="1"/>
  <c r="D291" i="1"/>
  <c r="H291" i="1" s="1"/>
  <c r="C291" i="1"/>
  <c r="G290" i="1"/>
  <c r="D290" i="1"/>
  <c r="H290" i="1" s="1"/>
  <c r="C290" i="1"/>
  <c r="G289"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G189" i="1" s="1"/>
  <c r="C189" i="1"/>
  <c r="D188" i="1"/>
  <c r="H188" i="1" s="1"/>
  <c r="C188" i="1"/>
  <c r="D187" i="1"/>
  <c r="H187" i="1" s="1"/>
  <c r="C187" i="1"/>
  <c r="H186" i="1"/>
  <c r="G186" i="1"/>
  <c r="D186" i="1"/>
  <c r="C186" i="1"/>
  <c r="H185" i="1"/>
  <c r="G185" i="1"/>
  <c r="D185" i="1"/>
  <c r="C185" i="1"/>
  <c r="C184" i="1"/>
  <c r="H183" i="1"/>
  <c r="G183" i="1"/>
  <c r="D183" i="1"/>
  <c r="C183" i="1"/>
  <c r="H182" i="1"/>
  <c r="G182" i="1"/>
  <c r="D182" i="1"/>
  <c r="C182" i="1"/>
  <c r="H181" i="1"/>
  <c r="D181" i="1"/>
  <c r="G181" i="1" s="1"/>
  <c r="C181" i="1"/>
  <c r="D180" i="1"/>
  <c r="H180" i="1" s="1"/>
  <c r="C180" i="1"/>
  <c r="H179" i="1"/>
  <c r="G179" i="1"/>
  <c r="D179" i="1"/>
  <c r="C179" i="1"/>
  <c r="H178" i="1"/>
  <c r="G178" i="1"/>
  <c r="D178" i="1"/>
  <c r="C178" i="1"/>
  <c r="D177" i="1"/>
  <c r="H177" i="1" s="1"/>
  <c r="C177" i="1"/>
  <c r="H176" i="1"/>
  <c r="G176" i="1"/>
  <c r="D176" i="1"/>
  <c r="C176" i="1"/>
  <c r="D175" i="1"/>
  <c r="H175" i="1" s="1"/>
  <c r="C175" i="1"/>
  <c r="H174" i="1"/>
  <c r="D174" i="1"/>
  <c r="G174" i="1" s="1"/>
  <c r="C174" i="1"/>
  <c r="C173" i="1"/>
  <c r="H172" i="1"/>
  <c r="G172" i="1"/>
  <c r="D172" i="1"/>
  <c r="C172" i="1"/>
  <c r="H171" i="1"/>
  <c r="G171" i="1"/>
  <c r="D171" i="1"/>
  <c r="C171" i="1"/>
  <c r="D170" i="1"/>
  <c r="H170" i="1" s="1"/>
  <c r="C170" i="1"/>
  <c r="H169" i="1"/>
  <c r="D169" i="1"/>
  <c r="G169" i="1" s="1"/>
  <c r="C169" i="1"/>
  <c r="H168" i="1"/>
  <c r="G168" i="1"/>
  <c r="D168" i="1"/>
  <c r="C168" i="1"/>
  <c r="D167" i="1"/>
  <c r="H167" i="1" s="1"/>
  <c r="C167" i="1"/>
  <c r="D166" i="1"/>
  <c r="H166" i="1" s="1"/>
  <c r="C166" i="1"/>
  <c r="D165" i="1"/>
  <c r="H165" i="1" s="1"/>
  <c r="C165" i="1"/>
  <c r="H164" i="1"/>
  <c r="G164" i="1"/>
  <c r="D164" i="1"/>
  <c r="C164" i="1"/>
  <c r="D163" i="1"/>
  <c r="H163" i="1" s="1"/>
  <c r="C163" i="1"/>
  <c r="D162" i="1"/>
  <c r="H162" i="1" s="1"/>
  <c r="C162" i="1"/>
  <c r="D161" i="1"/>
  <c r="H161" i="1" s="1"/>
  <c r="C161" i="1"/>
  <c r="D160" i="1"/>
  <c r="H160" i="1" s="1"/>
  <c r="C160" i="1"/>
  <c r="H158" i="1"/>
  <c r="G158" i="1"/>
  <c r="D158" i="1"/>
  <c r="C158" i="1"/>
  <c r="H157" i="1"/>
  <c r="G157" i="1"/>
  <c r="D157" i="1"/>
  <c r="C157" i="1"/>
  <c r="H156" i="1"/>
  <c r="G156" i="1"/>
  <c r="D156" i="1"/>
  <c r="C156" i="1"/>
  <c r="H155" i="1"/>
  <c r="G155" i="1"/>
  <c r="D155" i="1"/>
  <c r="C155" i="1"/>
  <c r="D154" i="1"/>
  <c r="G154" i="1" s="1"/>
  <c r="C154" i="1"/>
  <c r="H153" i="1"/>
  <c r="D153" i="1"/>
  <c r="G153" i="1" s="1"/>
  <c r="C153" i="1"/>
  <c r="H152" i="1"/>
  <c r="G152" i="1"/>
  <c r="D152" i="1"/>
  <c r="C152" i="1"/>
  <c r="H151" i="1"/>
  <c r="G151" i="1"/>
  <c r="D151" i="1"/>
  <c r="C151" i="1"/>
  <c r="H150" i="1"/>
  <c r="G150" i="1"/>
  <c r="D150" i="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H130" i="1"/>
  <c r="D130" i="1"/>
  <c r="G130" i="1" s="1"/>
  <c r="C130" i="1"/>
  <c r="H129" i="1"/>
  <c r="D129" i="1"/>
  <c r="G129" i="1" s="1"/>
  <c r="C129" i="1"/>
  <c r="H128" i="1"/>
  <c r="G128" i="1"/>
  <c r="D128" i="1"/>
  <c r="C128" i="1"/>
  <c r="H127" i="1"/>
  <c r="G127" i="1"/>
  <c r="D127" i="1"/>
  <c r="C127" i="1"/>
  <c r="H126" i="1"/>
  <c r="D126" i="1"/>
  <c r="G126" i="1" s="1"/>
  <c r="C126" i="1"/>
  <c r="H125" i="1"/>
  <c r="D125" i="1"/>
  <c r="G125" i="1" s="1"/>
  <c r="C125" i="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287" i="9" l="1"/>
  <c r="B287" i="9" s="1"/>
  <c r="E32" i="9"/>
  <c r="E299" i="9"/>
  <c r="B299" i="9" s="1"/>
  <c r="B215" i="9"/>
  <c r="H1530" i="1"/>
  <c r="H1502" i="1"/>
  <c r="H1501" i="1"/>
  <c r="G1504" i="1"/>
  <c r="G1509" i="1"/>
  <c r="H1486" i="1"/>
  <c r="G1489" i="1"/>
  <c r="G1491" i="1"/>
  <c r="G1493" i="1"/>
  <c r="G1503" i="1"/>
  <c r="H1506" i="1"/>
  <c r="G1508" i="1"/>
  <c r="G1513" i="1"/>
  <c r="G1525" i="1"/>
  <c r="G1527" i="1"/>
  <c r="G1529" i="1"/>
  <c r="G1537" i="1"/>
  <c r="G1549" i="1"/>
  <c r="G1551" i="1"/>
  <c r="H1562" i="1"/>
  <c r="H1570" i="1"/>
  <c r="H1578" i="1"/>
  <c r="G1480" i="1"/>
  <c r="H1484" i="1"/>
  <c r="G1488" i="1"/>
  <c r="G1496" i="1"/>
  <c r="G1505" i="1"/>
  <c r="H1510" i="1"/>
  <c r="G1512" i="1"/>
  <c r="G1515" i="1"/>
  <c r="H1522" i="1"/>
  <c r="G1533" i="1"/>
  <c r="G1541" i="1"/>
  <c r="G1543" i="1"/>
  <c r="G1545" i="1"/>
  <c r="G1561" i="1"/>
  <c r="G1569" i="1"/>
  <c r="G1577" i="1"/>
  <c r="H1528" i="1"/>
  <c r="H1536" i="1"/>
  <c r="G1548" i="1"/>
  <c r="H1554" i="1"/>
  <c r="G1559" i="1"/>
  <c r="G1567" i="1"/>
  <c r="G711" i="1"/>
  <c r="G710" i="1"/>
  <c r="G703" i="1"/>
  <c r="G690" i="1"/>
  <c r="G668" i="1"/>
  <c r="G643" i="1"/>
  <c r="G642" i="1"/>
  <c r="G645" i="1"/>
  <c r="G641" i="1"/>
  <c r="G632" i="1"/>
  <c r="G631" i="1"/>
  <c r="G406" i="1"/>
  <c r="H413" i="1"/>
  <c r="G405" i="1"/>
  <c r="G404" i="1"/>
  <c r="E644" i="4"/>
  <c r="D638" i="1" s="1"/>
  <c r="G378" i="1"/>
  <c r="H378" i="1"/>
  <c r="H364" i="1"/>
  <c r="G292" i="1"/>
  <c r="G291" i="1"/>
  <c r="E285" i="9"/>
  <c r="B285" i="9" s="1"/>
  <c r="E292" i="9"/>
  <c r="B292" i="9" s="1"/>
  <c r="E300" i="9"/>
  <c r="B300" i="9" s="1"/>
  <c r="E297" i="9"/>
  <c r="B297" i="9" s="1"/>
  <c r="G411" i="1"/>
  <c r="G412" i="1"/>
  <c r="E273" i="9"/>
  <c r="B273" i="9" s="1"/>
  <c r="G288" i="1"/>
  <c r="G209" i="1"/>
  <c r="G207" i="1"/>
  <c r="G206" i="1"/>
  <c r="E196" i="4"/>
  <c r="D192" i="1" s="1"/>
  <c r="G191" i="1"/>
  <c r="H189" i="1"/>
  <c r="G188" i="1"/>
  <c r="G187" i="1"/>
  <c r="H184" i="1"/>
  <c r="G184" i="1"/>
  <c r="F188" i="4"/>
  <c r="F223" i="9"/>
  <c r="F221" i="9"/>
  <c r="B221" i="9" s="1"/>
  <c r="G180" i="1"/>
  <c r="E44" i="9"/>
  <c r="B219" i="9"/>
  <c r="F219" i="9"/>
  <c r="H173" i="1"/>
  <c r="G177" i="1"/>
  <c r="G175" i="1"/>
  <c r="F177" i="4"/>
  <c r="G170" i="1"/>
  <c r="G167" i="1"/>
  <c r="G165" i="1"/>
  <c r="G166" i="1"/>
  <c r="E163" i="4"/>
  <c r="D159" i="1" s="1"/>
  <c r="G163" i="1"/>
  <c r="G162" i="1"/>
  <c r="F164" i="4"/>
  <c r="G160" i="1"/>
  <c r="G161" i="1"/>
  <c r="H154" i="1"/>
  <c r="E40" i="9"/>
  <c r="B40" i="9" s="1"/>
  <c r="G124" i="1"/>
  <c r="H124" i="1"/>
  <c r="F217" i="9"/>
  <c r="B217" i="9" s="1"/>
  <c r="G79" i="1"/>
  <c r="G81" i="1"/>
  <c r="G70" i="1"/>
  <c r="G71" i="1"/>
  <c r="G64" i="1"/>
  <c r="G65" i="1"/>
  <c r="H1431" i="1"/>
  <c r="G1431"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420" i="1"/>
  <c r="G1420" i="1"/>
  <c r="H1447" i="1"/>
  <c r="G1447" i="1"/>
  <c r="J1447" i="1"/>
  <c r="H1457" i="1"/>
  <c r="G1457" i="1"/>
  <c r="J1457" i="1"/>
  <c r="H1483" i="1"/>
  <c r="G1483" i="1"/>
  <c r="G310" i="9"/>
  <c r="D176" i="5"/>
  <c r="F206" i="5"/>
  <c r="C1519" i="1"/>
  <c r="G1172" i="1"/>
  <c r="G1176" i="1"/>
  <c r="G1180" i="1"/>
  <c r="G1184" i="1"/>
  <c r="H1412" i="1"/>
  <c r="G1412" i="1"/>
  <c r="H1415" i="1"/>
  <c r="G1415" i="1"/>
  <c r="G1467" i="1"/>
  <c r="I1467" i="1" s="1"/>
  <c r="H1467" i="1"/>
  <c r="J1467" i="1"/>
  <c r="G1475" i="1"/>
  <c r="H1475" i="1"/>
  <c r="H1396" i="1"/>
  <c r="G1396" i="1"/>
  <c r="H1399" i="1"/>
  <c r="G1399" i="1"/>
  <c r="H1428" i="1"/>
  <c r="G1428" i="1"/>
  <c r="G1452" i="1"/>
  <c r="I1452" i="1" s="1"/>
  <c r="H1452" i="1"/>
  <c r="J1452" i="1"/>
  <c r="H1462" i="1"/>
  <c r="G1462" i="1"/>
  <c r="I1462" i="1" s="1"/>
  <c r="J1462" i="1"/>
  <c r="G1171" i="1"/>
  <c r="H1173" i="1"/>
  <c r="G1175" i="1"/>
  <c r="H1177" i="1"/>
  <c r="G1179" i="1"/>
  <c r="H1181"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0" i="1"/>
  <c r="H1404" i="1"/>
  <c r="G1404" i="1"/>
  <c r="H1407" i="1"/>
  <c r="G1407" i="1"/>
  <c r="G1552" i="1"/>
  <c r="H1552" i="1"/>
  <c r="H1443" i="1"/>
  <c r="G1443" i="1"/>
  <c r="G202" i="9"/>
  <c r="E202" i="9" s="1"/>
  <c r="B202" i="9" s="1"/>
  <c r="F422" i="4"/>
  <c r="G194" i="9"/>
  <c r="E194" i="9" s="1"/>
  <c r="B194" i="9" s="1"/>
  <c r="D421" i="4"/>
  <c r="G210" i="9"/>
  <c r="E210" i="9" s="1"/>
  <c r="B210" i="9" s="1"/>
  <c r="F69" i="5"/>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5" i="1"/>
  <c r="G1395" i="1"/>
  <c r="H1400" i="1"/>
  <c r="G1400" i="1"/>
  <c r="H1403" i="1"/>
  <c r="G1403" i="1"/>
  <c r="H1408" i="1"/>
  <c r="G1408" i="1"/>
  <c r="H1411" i="1"/>
  <c r="G1411" i="1"/>
  <c r="H1416" i="1"/>
  <c r="G1416" i="1"/>
  <c r="H1419" i="1"/>
  <c r="G1419" i="1"/>
  <c r="H1424" i="1"/>
  <c r="G1424" i="1"/>
  <c r="H1427" i="1"/>
  <c r="G1427" i="1"/>
  <c r="H1432" i="1"/>
  <c r="G1432" i="1"/>
  <c r="J1442" i="1"/>
  <c r="H1442" i="1"/>
  <c r="G1442" i="1"/>
  <c r="G1448" i="1"/>
  <c r="H1448" i="1"/>
  <c r="H1451" i="1"/>
  <c r="G1451" i="1"/>
  <c r="I1455" i="1"/>
  <c r="G1458" i="1"/>
  <c r="H1458" i="1"/>
  <c r="H1461" i="1"/>
  <c r="G1461" i="1"/>
  <c r="G1463" i="1"/>
  <c r="H1463" i="1"/>
  <c r="H1466" i="1"/>
  <c r="G1466" i="1"/>
  <c r="G1471" i="1"/>
  <c r="H1471" i="1"/>
  <c r="H1474" i="1"/>
  <c r="G1474" i="1"/>
  <c r="G1476" i="1"/>
  <c r="H1476" i="1"/>
  <c r="G1520" i="1"/>
  <c r="H1520" i="1"/>
  <c r="G1542" i="1"/>
  <c r="H1542" i="1"/>
  <c r="G1546" i="1"/>
  <c r="H1546" i="1"/>
  <c r="H1303" i="1"/>
  <c r="H1439" i="1"/>
  <c r="G1439" i="1"/>
  <c r="I1439" i="1" s="1"/>
  <c r="I1444" i="1"/>
  <c r="J1466" i="1"/>
  <c r="J1474" i="1"/>
  <c r="J1479" i="1"/>
  <c r="H1479" i="1"/>
  <c r="I1479" i="1" s="1"/>
  <c r="G1490" i="1"/>
  <c r="H1490" i="1"/>
  <c r="G1494" i="1"/>
  <c r="H1494" i="1"/>
  <c r="G1500" i="1"/>
  <c r="H1500" i="1"/>
  <c r="H1531" i="1"/>
  <c r="G1531" i="1"/>
  <c r="H1535" i="1"/>
  <c r="G1535" i="1"/>
  <c r="H1556" i="1"/>
  <c r="G1556" i="1"/>
  <c r="H1394" i="1"/>
  <c r="H1398" i="1"/>
  <c r="H1402" i="1"/>
  <c r="H1406" i="1"/>
  <c r="H1410" i="1"/>
  <c r="H1414" i="1"/>
  <c r="H1418" i="1"/>
  <c r="H1422" i="1"/>
  <c r="H1426" i="1"/>
  <c r="H1430" i="1"/>
  <c r="H1434" i="1"/>
  <c r="H1438" i="1"/>
  <c r="G1470" i="1"/>
  <c r="G1478" i="1"/>
  <c r="I1478" i="1" s="1"/>
  <c r="J1478" i="1"/>
  <c r="H1487" i="1"/>
  <c r="G1487" i="1"/>
  <c r="G1498" i="1"/>
  <c r="H1498" i="1"/>
  <c r="H1539" i="1"/>
  <c r="G1539" i="1"/>
  <c r="G1550" i="1"/>
  <c r="H1550" i="1"/>
  <c r="G1560" i="1"/>
  <c r="H1560" i="1"/>
  <c r="G1568" i="1"/>
  <c r="H1568" i="1"/>
  <c r="G1576" i="1"/>
  <c r="H1576" i="1"/>
  <c r="F153" i="4"/>
  <c r="E152" i="4"/>
  <c r="F152" i="4" s="1"/>
  <c r="E263" i="4"/>
  <c r="D259" i="1" s="1"/>
  <c r="F568" i="4"/>
  <c r="D567" i="4"/>
  <c r="H1393" i="1"/>
  <c r="H1397" i="1"/>
  <c r="H1401" i="1"/>
  <c r="H1405" i="1"/>
  <c r="H1409" i="1"/>
  <c r="H1413" i="1"/>
  <c r="H1417" i="1"/>
  <c r="H1421" i="1"/>
  <c r="H1425" i="1"/>
  <c r="H1429" i="1"/>
  <c r="H1433" i="1"/>
  <c r="H1437" i="1"/>
  <c r="H1441" i="1"/>
  <c r="I1441" i="1" s="1"/>
  <c r="J1441" i="1"/>
  <c r="H1445" i="1"/>
  <c r="G1446" i="1"/>
  <c r="I1446" i="1" s="1"/>
  <c r="J1446" i="1"/>
  <c r="G1450" i="1"/>
  <c r="I1450" i="1" s="1"/>
  <c r="J1450" i="1"/>
  <c r="G1456" i="1"/>
  <c r="I1456" i="1" s="1"/>
  <c r="J1456" i="1"/>
  <c r="G1460" i="1"/>
  <c r="I1460" i="1" s="1"/>
  <c r="J1460" i="1"/>
  <c r="G1465" i="1"/>
  <c r="I1465" i="1" s="1"/>
  <c r="J1465" i="1"/>
  <c r="G1469" i="1"/>
  <c r="G1473" i="1"/>
  <c r="I1473" i="1" s="1"/>
  <c r="J1473" i="1"/>
  <c r="I1477" i="1"/>
  <c r="H1495" i="1"/>
  <c r="G1495" i="1"/>
  <c r="G1526" i="1"/>
  <c r="H1526" i="1"/>
  <c r="H1547" i="1"/>
  <c r="G1547" i="1"/>
  <c r="G1558" i="1"/>
  <c r="H1558" i="1"/>
  <c r="G1566" i="1"/>
  <c r="H1566" i="1"/>
  <c r="G1574" i="1"/>
  <c r="H1574" i="1"/>
  <c r="F7" i="4"/>
  <c r="D6" i="4"/>
  <c r="E124" i="4"/>
  <c r="D120" i="1" s="1"/>
  <c r="F140" i="4"/>
  <c r="D139" i="4"/>
  <c r="F312" i="4"/>
  <c r="D311" i="4"/>
  <c r="F473" i="4"/>
  <c r="D472" i="4"/>
  <c r="G1482" i="1"/>
  <c r="H1482" i="1"/>
  <c r="H1523" i="1"/>
  <c r="G1523" i="1"/>
  <c r="G1534" i="1"/>
  <c r="H1534" i="1"/>
  <c r="H1555" i="1"/>
  <c r="G1555" i="1"/>
  <c r="H1563" i="1"/>
  <c r="G1563" i="1"/>
  <c r="H1571" i="1"/>
  <c r="G1571" i="1"/>
  <c r="H1579" i="1"/>
  <c r="G1579" i="1"/>
  <c r="F126" i="5"/>
  <c r="D118" i="5"/>
  <c r="D68" i="5" s="1"/>
  <c r="E7" i="4"/>
  <c r="E50" i="4"/>
  <c r="D46" i="1" s="1"/>
  <c r="F68" i="4"/>
  <c r="E224" i="4"/>
  <c r="D220" i="1" s="1"/>
  <c r="E363" i="4"/>
  <c r="D358" i="1" s="1"/>
  <c r="E484" i="4"/>
  <c r="D478" i="1" s="1"/>
  <c r="F535" i="4"/>
  <c r="D529" i="4"/>
  <c r="E643" i="4"/>
  <c r="D637" i="1" s="1"/>
  <c r="E68" i="5"/>
  <c r="E141" i="6"/>
  <c r="C1481" i="1"/>
  <c r="F83" i="4"/>
  <c r="D82" i="4"/>
  <c r="F107" i="4"/>
  <c r="D106" i="4"/>
  <c r="F128" i="4"/>
  <c r="F210" i="4"/>
  <c r="F364" i="4"/>
  <c r="D363" i="4"/>
  <c r="D643" i="4"/>
  <c r="F416" i="4"/>
  <c r="D459" i="4"/>
  <c r="F466" i="4"/>
  <c r="F485" i="4"/>
  <c r="D484" i="4"/>
  <c r="F599" i="4"/>
  <c r="D593" i="4"/>
  <c r="F8" i="5"/>
  <c r="D7" i="5"/>
  <c r="F99" i="6"/>
  <c r="D89" i="6"/>
  <c r="G166" i="9"/>
  <c r="E166" i="9" s="1"/>
  <c r="B166" i="9" s="1"/>
  <c r="G275" i="9"/>
  <c r="E275" i="9" s="1"/>
  <c r="B275" i="9" s="1"/>
  <c r="G165" i="9"/>
  <c r="G161" i="9"/>
  <c r="E161" i="9" s="1"/>
  <c r="B161" i="9" s="1"/>
  <c r="F51" i="4"/>
  <c r="D50" i="4"/>
  <c r="E82" i="4"/>
  <c r="D78" i="1" s="1"/>
  <c r="F112" i="4"/>
  <c r="D163" i="4"/>
  <c r="F225" i="4"/>
  <c r="D224" i="4"/>
  <c r="F253" i="4"/>
  <c r="D252" i="4"/>
  <c r="D263" i="4"/>
  <c r="F268" i="4"/>
  <c r="D344" i="4"/>
  <c r="D350" i="4"/>
  <c r="F369" i="4"/>
  <c r="D644" i="4"/>
  <c r="F417" i="4"/>
  <c r="E421" i="4"/>
  <c r="E567" i="4"/>
  <c r="D625" i="4"/>
  <c r="E176" i="5"/>
  <c r="E237" i="5"/>
  <c r="F130" i="6"/>
  <c r="D129" i="6"/>
  <c r="D24" i="8"/>
  <c r="C1499" i="1" s="1"/>
  <c r="G162" i="9"/>
  <c r="E162" i="9" s="1"/>
  <c r="B162" i="9" s="1"/>
  <c r="E307" i="9"/>
  <c r="B307" i="9" s="1"/>
  <c r="E309" i="9"/>
  <c r="B309" i="9" s="1"/>
  <c r="D5" i="6"/>
  <c r="E5" i="7"/>
  <c r="D49" i="8"/>
  <c r="C1524" i="1" s="1"/>
  <c r="B24" i="9"/>
  <c r="B28" i="9"/>
  <c r="B32" i="9"/>
  <c r="B36" i="9"/>
  <c r="B44" i="9"/>
  <c r="B48" i="9"/>
  <c r="B52" i="9"/>
  <c r="D12" i="5"/>
  <c r="E206" i="5"/>
  <c r="E23" i="9"/>
  <c r="B23" i="9" s="1"/>
  <c r="E27" i="9"/>
  <c r="B27" i="9" s="1"/>
  <c r="E31" i="9"/>
  <c r="B31" i="9" s="1"/>
  <c r="E35" i="9"/>
  <c r="B35" i="9" s="1"/>
  <c r="E39" i="9"/>
  <c r="B39" i="9" s="1"/>
  <c r="E43" i="9"/>
  <c r="B43" i="9" s="1"/>
  <c r="E47" i="9"/>
  <c r="B47" i="9" s="1"/>
  <c r="E51" i="9"/>
  <c r="B51" i="9" s="1"/>
  <c r="E57" i="9"/>
  <c r="B57" i="9" s="1"/>
  <c r="B68" i="9"/>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212" i="9"/>
  <c r="E212" i="9" s="1"/>
  <c r="B212" i="9" s="1"/>
  <c r="G208" i="9"/>
  <c r="E208" i="9" s="1"/>
  <c r="B208" i="9" s="1"/>
  <c r="G204" i="9"/>
  <c r="E204" i="9" s="1"/>
  <c r="B204" i="9" s="1"/>
  <c r="G200" i="9"/>
  <c r="E200" i="9" s="1"/>
  <c r="B200" i="9" s="1"/>
  <c r="G196" i="9"/>
  <c r="E196" i="9" s="1"/>
  <c r="B196" i="9" s="1"/>
  <c r="L192" i="9"/>
  <c r="F192"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9" i="9"/>
  <c r="E209" i="9" s="1"/>
  <c r="B209" i="9" s="1"/>
  <c r="G205" i="9"/>
  <c r="E205" i="9" s="1"/>
  <c r="B205" i="9" s="1"/>
  <c r="G201" i="9"/>
  <c r="E201" i="9" s="1"/>
  <c r="B201" i="9" s="1"/>
  <c r="G197" i="9"/>
  <c r="E197" i="9" s="1"/>
  <c r="B197" i="9" s="1"/>
  <c r="G193" i="9"/>
  <c r="E193" i="9" s="1"/>
  <c r="B193" i="9" s="1"/>
  <c r="G211" i="9"/>
  <c r="E211" i="9" s="1"/>
  <c r="B211" i="9" s="1"/>
  <c r="G207" i="9"/>
  <c r="E207" i="9" s="1"/>
  <c r="B207" i="9" s="1"/>
  <c r="G203" i="9"/>
  <c r="E203" i="9" s="1"/>
  <c r="B203" i="9" s="1"/>
  <c r="G199" i="9"/>
  <c r="E199" i="9" s="1"/>
  <c r="B199" i="9" s="1"/>
  <c r="G195" i="9"/>
  <c r="E195" i="9" s="1"/>
  <c r="B195" i="9" s="1"/>
  <c r="I10" i="9"/>
  <c r="B74" i="9"/>
  <c r="B78" i="9"/>
  <c r="B82" i="9"/>
  <c r="B86" i="9"/>
  <c r="B90" i="9"/>
  <c r="B94" i="9"/>
  <c r="B98" i="9"/>
  <c r="B102" i="9"/>
  <c r="B106" i="9"/>
  <c r="B110" i="9"/>
  <c r="B114" i="9"/>
  <c r="B118" i="9"/>
  <c r="B122" i="9"/>
  <c r="B126" i="9"/>
  <c r="B130" i="9"/>
  <c r="B134" i="9"/>
  <c r="B138" i="9"/>
  <c r="B142" i="9"/>
  <c r="G164" i="9"/>
  <c r="E164" i="9" s="1"/>
  <c r="B164" i="9" s="1"/>
  <c r="H165" i="9"/>
  <c r="L213" i="9"/>
  <c r="E289" i="9"/>
  <c r="B28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G163" i="9"/>
  <c r="E163" i="9" s="1"/>
  <c r="B163" i="9" s="1"/>
  <c r="G198" i="9"/>
  <c r="E198" i="9" s="1"/>
  <c r="B198" i="9" s="1"/>
  <c r="G206" i="9"/>
  <c r="E206" i="9" s="1"/>
  <c r="B206" i="9" s="1"/>
  <c r="B227" i="9"/>
  <c r="B235" i="9"/>
  <c r="B243" i="9"/>
  <c r="B251" i="9"/>
  <c r="B259" i="9"/>
  <c r="B267" i="9"/>
  <c r="B223" i="9"/>
  <c r="B231" i="9"/>
  <c r="B239" i="9"/>
  <c r="B247" i="9"/>
  <c r="B255" i="9"/>
  <c r="B263" i="9"/>
  <c r="B271" i="9"/>
  <c r="D42" i="8" l="1"/>
  <c r="F213" i="9"/>
  <c r="B213" i="9" s="1"/>
  <c r="E350" i="4"/>
  <c r="E408" i="4" s="1"/>
  <c r="D403" i="1" s="1"/>
  <c r="F196" i="4"/>
  <c r="H192" i="1"/>
  <c r="G192" i="1"/>
  <c r="F124" i="4"/>
  <c r="F68" i="5"/>
  <c r="H21" i="3"/>
  <c r="C1046" i="1"/>
  <c r="E420" i="4"/>
  <c r="D415" i="1"/>
  <c r="F252" i="4"/>
  <c r="C248" i="1"/>
  <c r="F472" i="4"/>
  <c r="C466" i="1"/>
  <c r="H1499" i="1"/>
  <c r="G1499" i="1"/>
  <c r="E175" i="5"/>
  <c r="D1152" i="1" s="1"/>
  <c r="I22" i="3"/>
  <c r="D1153" i="1"/>
  <c r="F344" i="4"/>
  <c r="C339" i="1"/>
  <c r="F643" i="4"/>
  <c r="C637" i="1"/>
  <c r="F82" i="4"/>
  <c r="C78" i="1"/>
  <c r="E6" i="4"/>
  <c r="F6" i="4" s="1"/>
  <c r="D3" i="1"/>
  <c r="F139" i="4"/>
  <c r="C135" i="1"/>
  <c r="F567" i="4"/>
  <c r="C561" i="1"/>
  <c r="I1476" i="1"/>
  <c r="I1471" i="1"/>
  <c r="I1463" i="1"/>
  <c r="I1458" i="1"/>
  <c r="H1519" i="1"/>
  <c r="G1519" i="1"/>
  <c r="I23" i="3"/>
  <c r="D1214" i="1"/>
  <c r="C345" i="1"/>
  <c r="F163" i="4"/>
  <c r="D151" i="4"/>
  <c r="C159" i="1"/>
  <c r="D6" i="5"/>
  <c r="F7" i="5"/>
  <c r="H20" i="3"/>
  <c r="C985" i="1"/>
  <c r="I34" i="3"/>
  <c r="H16" i="3"/>
  <c r="C2" i="1"/>
  <c r="E151" i="4"/>
  <c r="D148" i="1"/>
  <c r="H22" i="3"/>
  <c r="F176" i="5"/>
  <c r="D175" i="5"/>
  <c r="C1153" i="1"/>
  <c r="I29" i="3"/>
  <c r="D1436" i="1"/>
  <c r="B192" i="9"/>
  <c r="H310" i="9"/>
  <c r="E310" i="9" s="1"/>
  <c r="B310" i="9" s="1"/>
  <c r="D1183" i="1"/>
  <c r="G317" i="9"/>
  <c r="E317" i="9" s="1"/>
  <c r="D141" i="6"/>
  <c r="H24" i="3"/>
  <c r="F5" i="6"/>
  <c r="C1299" i="1"/>
  <c r="F129" i="6"/>
  <c r="C1423" i="1"/>
  <c r="F625" i="4"/>
  <c r="C619" i="1"/>
  <c r="F644" i="4"/>
  <c r="C638" i="1"/>
  <c r="F224" i="4"/>
  <c r="C220" i="1"/>
  <c r="G21" i="9"/>
  <c r="F50" i="4"/>
  <c r="C46" i="1"/>
  <c r="F89" i="6"/>
  <c r="C1383" i="1"/>
  <c r="F593" i="4"/>
  <c r="C587" i="1"/>
  <c r="F363" i="4"/>
  <c r="C358" i="1"/>
  <c r="G315" i="9"/>
  <c r="E315" i="9" s="1"/>
  <c r="D528" i="4"/>
  <c r="F529" i="4"/>
  <c r="C523" i="1"/>
  <c r="F118" i="5"/>
  <c r="C1096" i="1"/>
  <c r="F311" i="4"/>
  <c r="D298" i="4"/>
  <c r="C306" i="1"/>
  <c r="I1474" i="1"/>
  <c r="I1466" i="1"/>
  <c r="I1448" i="1"/>
  <c r="D43" i="8"/>
  <c r="I1447" i="1"/>
  <c r="H1524" i="1"/>
  <c r="G1524" i="1"/>
  <c r="F484" i="4"/>
  <c r="C478" i="1"/>
  <c r="I21" i="3"/>
  <c r="D1046" i="1"/>
  <c r="E6" i="5"/>
  <c r="F12" i="5"/>
  <c r="C990" i="1"/>
  <c r="D561" i="1"/>
  <c r="E528" i="4"/>
  <c r="F263" i="4"/>
  <c r="C259" i="1"/>
  <c r="H21" i="9"/>
  <c r="E165" i="9"/>
  <c r="B165" i="9" s="1"/>
  <c r="F459" i="4"/>
  <c r="C453" i="1"/>
  <c r="F106" i="4"/>
  <c r="C102" i="1"/>
  <c r="H1481" i="1"/>
  <c r="G1481" i="1"/>
  <c r="I28" i="3"/>
  <c r="D1435" i="1"/>
  <c r="H120" i="1"/>
  <c r="G120" i="1"/>
  <c r="H19" i="9"/>
  <c r="E19" i="9" s="1"/>
  <c r="B19" i="9" s="1"/>
  <c r="I1451" i="1"/>
  <c r="I1442" i="1"/>
  <c r="F421" i="4"/>
  <c r="D420" i="4"/>
  <c r="C415" i="1"/>
  <c r="I1443" i="1"/>
  <c r="I1457" i="1"/>
  <c r="G313" i="9" l="1"/>
  <c r="E313" i="9" s="1"/>
  <c r="B313" i="9" s="1"/>
  <c r="K1450" i="9"/>
  <c r="C1517" i="1"/>
  <c r="G1517" i="1" s="1"/>
  <c r="G312" i="9"/>
  <c r="E312" i="9" s="1"/>
  <c r="B312" i="9" s="1"/>
  <c r="E407" i="4"/>
  <c r="D402" i="1" s="1"/>
  <c r="F350" i="4"/>
  <c r="D345" i="1"/>
  <c r="G345" i="1" s="1"/>
  <c r="H11" i="3"/>
  <c r="H619" i="1"/>
  <c r="G619" i="1"/>
  <c r="H1183" i="1"/>
  <c r="G1183" i="1"/>
  <c r="G284" i="9"/>
  <c r="E284" i="9" s="1"/>
  <c r="B284" i="9" s="1"/>
  <c r="G278" i="9"/>
  <c r="F6" i="5"/>
  <c r="C984" i="1"/>
  <c r="H345" i="1"/>
  <c r="H561" i="1"/>
  <c r="G561" i="1"/>
  <c r="H78" i="1"/>
  <c r="G78" i="1"/>
  <c r="H339" i="1"/>
  <c r="G339" i="1"/>
  <c r="G1046" i="1"/>
  <c r="H1046" i="1"/>
  <c r="E636" i="4"/>
  <c r="D630" i="1" s="1"/>
  <c r="D522" i="1"/>
  <c r="H220" i="1"/>
  <c r="G220" i="1"/>
  <c r="H1299" i="1"/>
  <c r="G1299" i="1"/>
  <c r="H466" i="1"/>
  <c r="G466" i="1"/>
  <c r="G248" i="1"/>
  <c r="H248" i="1"/>
  <c r="H278" i="9"/>
  <c r="D984" i="1"/>
  <c r="D636" i="4"/>
  <c r="F528" i="4"/>
  <c r="C522" i="1"/>
  <c r="G587" i="1"/>
  <c r="H587" i="1"/>
  <c r="H46" i="1"/>
  <c r="G46" i="1"/>
  <c r="H453" i="1"/>
  <c r="G453" i="1"/>
  <c r="H259" i="1"/>
  <c r="G259" i="1"/>
  <c r="H990" i="1"/>
  <c r="G990" i="1"/>
  <c r="I35" i="3"/>
  <c r="C1518" i="1"/>
  <c r="G306" i="1"/>
  <c r="H306" i="1"/>
  <c r="B315" i="9"/>
  <c r="E314" i="9"/>
  <c r="I10" i="3" s="1"/>
  <c r="H638" i="1"/>
  <c r="G638" i="1"/>
  <c r="H1423" i="1"/>
  <c r="G1423" i="1"/>
  <c r="H1153" i="1"/>
  <c r="G1153" i="1"/>
  <c r="G148" i="1"/>
  <c r="H148" i="1"/>
  <c r="G985" i="1"/>
  <c r="H985" i="1"/>
  <c r="G159" i="1"/>
  <c r="H159" i="1"/>
  <c r="H3" i="1"/>
  <c r="G3" i="1"/>
  <c r="H415" i="1"/>
  <c r="G415" i="1"/>
  <c r="H102" i="1"/>
  <c r="G102" i="1"/>
  <c r="E316" i="9"/>
  <c r="B317" i="9"/>
  <c r="H1436" i="1"/>
  <c r="G1436" i="1"/>
  <c r="G1214" i="1"/>
  <c r="H1214" i="1"/>
  <c r="D635" i="4"/>
  <c r="F420" i="4"/>
  <c r="C414" i="1"/>
  <c r="G478" i="1"/>
  <c r="H478" i="1"/>
  <c r="G1096" i="1"/>
  <c r="H1096" i="1"/>
  <c r="F298" i="4"/>
  <c r="D407" i="4"/>
  <c r="C293" i="1"/>
  <c r="H523" i="1"/>
  <c r="G523" i="1"/>
  <c r="H358" i="1"/>
  <c r="G358" i="1"/>
  <c r="H1383" i="1"/>
  <c r="G1383" i="1"/>
  <c r="E21" i="9"/>
  <c r="F141" i="6"/>
  <c r="H28" i="3"/>
  <c r="C1435" i="1"/>
  <c r="H9" i="3" s="1"/>
  <c r="F175" i="5"/>
  <c r="C1152" i="1"/>
  <c r="E289" i="4"/>
  <c r="I17" i="3"/>
  <c r="D147" i="1"/>
  <c r="D412" i="4"/>
  <c r="D289" i="4"/>
  <c r="F151" i="4"/>
  <c r="H17" i="3"/>
  <c r="C147" i="1"/>
  <c r="D408" i="4"/>
  <c r="G135" i="1"/>
  <c r="H135" i="1"/>
  <c r="E412" i="4"/>
  <c r="I16" i="3"/>
  <c r="D2" i="1"/>
  <c r="H2" i="1" s="1"/>
  <c r="G637" i="1"/>
  <c r="H637" i="1"/>
  <c r="E635" i="4"/>
  <c r="D629" i="1" s="1"/>
  <c r="D414" i="1"/>
  <c r="H1517" i="1" l="1"/>
  <c r="E311" i="9"/>
  <c r="I11" i="3" s="1"/>
  <c r="G2" i="1"/>
  <c r="K3" i="9"/>
  <c r="I9" i="3"/>
  <c r="E639" i="4"/>
  <c r="D407" i="1"/>
  <c r="D413" i="4"/>
  <c r="F289" i="4"/>
  <c r="D291" i="4"/>
  <c r="C285" i="1"/>
  <c r="D290" i="4"/>
  <c r="H8" i="3"/>
  <c r="G984" i="1"/>
  <c r="H984" i="1"/>
  <c r="D639" i="4"/>
  <c r="D414" i="4"/>
  <c r="F412" i="4"/>
  <c r="C407" i="1"/>
  <c r="G293" i="1"/>
  <c r="H293" i="1"/>
  <c r="B21" i="9"/>
  <c r="F407" i="4"/>
  <c r="C402" i="1"/>
  <c r="F635" i="4"/>
  <c r="C629" i="1"/>
  <c r="F636" i="4"/>
  <c r="C630" i="1"/>
  <c r="E278" i="9"/>
  <c r="F408" i="4"/>
  <c r="C403" i="1"/>
  <c r="E291" i="4"/>
  <c r="D287" i="1" s="1"/>
  <c r="E413" i="4"/>
  <c r="E414" i="4" s="1"/>
  <c r="D409" i="1" s="1"/>
  <c r="D285" i="1"/>
  <c r="H414" i="1"/>
  <c r="G414" i="1"/>
  <c r="G1518" i="1"/>
  <c r="H1518" i="1"/>
  <c r="H522" i="1"/>
  <c r="G522" i="1"/>
  <c r="E290" i="4"/>
  <c r="D286" i="1" s="1"/>
  <c r="H147" i="1"/>
  <c r="G147" i="1"/>
  <c r="G1152" i="1"/>
  <c r="H1152" i="1"/>
  <c r="H1435" i="1"/>
  <c r="G1435" i="1"/>
  <c r="N3" i="9"/>
  <c r="H630" i="1" l="1"/>
  <c r="G630" i="1"/>
  <c r="H402" i="1"/>
  <c r="G402" i="1"/>
  <c r="F414" i="4"/>
  <c r="C409" i="1"/>
  <c r="M3" i="9"/>
  <c r="F291" i="4"/>
  <c r="C287" i="1"/>
  <c r="D633" i="1"/>
  <c r="G403" i="1"/>
  <c r="H403" i="1"/>
  <c r="F639" i="4"/>
  <c r="D641" i="4"/>
  <c r="C633" i="1"/>
  <c r="H629" i="1"/>
  <c r="G629" i="1"/>
  <c r="H407" i="1"/>
  <c r="G407" i="1"/>
  <c r="F290" i="4"/>
  <c r="C286" i="1"/>
  <c r="D640" i="4"/>
  <c r="D415" i="4"/>
  <c r="F413" i="4"/>
  <c r="C408" i="1"/>
  <c r="E640" i="4"/>
  <c r="E641" i="4" s="1"/>
  <c r="E415" i="4"/>
  <c r="D410" i="1" s="1"/>
  <c r="D408" i="1"/>
  <c r="E277" i="9"/>
  <c r="I8" i="3" s="1"/>
  <c r="B278" i="9"/>
  <c r="H285" i="1"/>
  <c r="G285" i="1"/>
  <c r="G286" i="1" l="1"/>
  <c r="H286" i="1"/>
  <c r="F641" i="4"/>
  <c r="C635" i="1"/>
  <c r="G287" i="1"/>
  <c r="H287" i="1"/>
  <c r="H409" i="1"/>
  <c r="G409" i="1"/>
  <c r="H408" i="1"/>
  <c r="G408" i="1"/>
  <c r="D635" i="1"/>
  <c r="F415" i="4"/>
  <c r="C410" i="1"/>
  <c r="E642" i="4"/>
  <c r="D634" i="1"/>
  <c r="F640" i="4"/>
  <c r="D642" i="4"/>
  <c r="C634" i="1"/>
  <c r="H633" i="1"/>
  <c r="G633" i="1"/>
  <c r="H634" i="1" l="1"/>
  <c r="G634" i="1"/>
  <c r="E646" i="4"/>
  <c r="D636" i="1"/>
  <c r="E645" i="4"/>
  <c r="H635" i="1"/>
  <c r="G635" i="1"/>
  <c r="F642" i="4"/>
  <c r="D646" i="4"/>
  <c r="C636" i="1"/>
  <c r="H410" i="1"/>
  <c r="G410" i="1"/>
  <c r="D645" i="4"/>
  <c r="H636" i="1" l="1"/>
  <c r="G636" i="1"/>
  <c r="H7" i="3"/>
  <c r="D640" i="1"/>
  <c r="I19" i="3"/>
  <c r="F645" i="4"/>
  <c r="H18" i="3"/>
  <c r="C639" i="1"/>
  <c r="G276" i="9"/>
  <c r="E276" i="9" s="1"/>
  <c r="B276" i="9" s="1"/>
  <c r="F646" i="4"/>
  <c r="H19" i="3"/>
  <c r="C640" i="1"/>
  <c r="I18" i="3"/>
  <c r="D639" i="1"/>
  <c r="J3" i="9" l="1"/>
  <c r="H640" i="1"/>
  <c r="G640" i="1"/>
  <c r="G639" i="1"/>
  <c r="H639" i="1"/>
  <c r="G274" i="9" l="1"/>
  <c r="L272" i="9"/>
  <c r="H274" i="9"/>
  <c r="M272" i="9"/>
  <c r="H18" i="9"/>
  <c r="G18" i="9"/>
  <c r="E18" i="9" s="1"/>
  <c r="B18" i="9" s="1"/>
  <c r="J17" i="9"/>
  <c r="G15" i="9"/>
  <c r="K11" i="9"/>
  <c r="J8" i="9"/>
  <c r="I5" i="9"/>
  <c r="I17" i="9"/>
  <c r="J11" i="9"/>
  <c r="I8" i="9"/>
  <c r="M16" i="9"/>
  <c r="H15" i="9"/>
  <c r="M15" i="9"/>
  <c r="I13" i="9"/>
  <c r="J5" i="9"/>
  <c r="K9" i="9"/>
  <c r="I11" i="9"/>
  <c r="E11" i="9" s="1"/>
  <c r="B11" i="9" s="1"/>
  <c r="H17" i="9"/>
  <c r="J7" i="9"/>
  <c r="K13" i="9"/>
  <c r="L15" i="9"/>
  <c r="F15" i="9" s="1"/>
  <c r="J12" i="9"/>
  <c r="I12" i="9"/>
  <c r="H16" i="9"/>
  <c r="I6" i="9"/>
  <c r="K12" i="9"/>
  <c r="K5" i="9"/>
  <c r="J10" i="9"/>
  <c r="K10" i="9"/>
  <c r="K8" i="9"/>
  <c r="K7" i="9"/>
  <c r="K6" i="9"/>
  <c r="G17" i="9"/>
  <c r="I9" i="9"/>
  <c r="J13" i="9"/>
  <c r="J6" i="9"/>
  <c r="G16" i="9"/>
  <c r="L16" i="9"/>
  <c r="J9" i="9"/>
  <c r="I7" i="9"/>
  <c r="E7" i="9" l="1"/>
  <c r="B7" i="9" s="1"/>
  <c r="E10" i="9"/>
  <c r="B10" i="9" s="1"/>
  <c r="E12" i="9"/>
  <c r="B12" i="9" s="1"/>
  <c r="E15" i="9"/>
  <c r="F16" i="9"/>
  <c r="F14" i="9" s="1"/>
  <c r="E13" i="9"/>
  <c r="B13" i="9" s="1"/>
  <c r="E8" i="9"/>
  <c r="B8" i="9" s="1"/>
  <c r="F272" i="9"/>
  <c r="E5" i="9"/>
  <c r="E9" i="9"/>
  <c r="B9" i="9" s="1"/>
  <c r="E16" i="9"/>
  <c r="E17" i="9"/>
  <c r="B17" i="9" s="1"/>
  <c r="E6" i="9"/>
  <c r="B6" i="9" s="1"/>
  <c r="E274" i="9"/>
  <c r="B16" i="9" l="1"/>
  <c r="B5" i="9"/>
  <c r="E4" i="9"/>
  <c r="B274" i="9"/>
  <c r="E20" i="9"/>
  <c r="I7" i="3" s="1"/>
  <c r="B272" i="9"/>
  <c r="F20" i="9"/>
  <c r="F3" i="9" s="1"/>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<sst xmlns="http://schemas.openxmlformats.org/spreadsheetml/2006/main" count="4360" uniqueCount="3421">
  <si>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</si>
  <si>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</si>
  <si>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</si>
  <si>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</si>
  <si>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</si>
  <si>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</si>
  <si>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</si>
  <si>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</si>
  <si>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</si>
  <si>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</si>
  <si>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</si>
  <si>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</si>
  <si>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</si>
  <si>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</si>
  <si>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</si>
  <si>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</si>
  <si>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</si>
  <si>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</si>
  <si>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</si>
  <si>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</si>
  <si>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</si>
  <si>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</si>
  <si>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</si>
  <si>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</si>
  <si>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</si>
  <si>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</si>
  <si>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</si>
  <si>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</si>
  <si>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</si>
  <si>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</si>
  <si>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</si>
  <si>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KRAPINSKE TOPLICE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</si>
  <si>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</si>
  <si>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</si>
  <si>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</si>
  <si>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</si>
  <si>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</si>
  <si>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</si>
  <si>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</si>
  <si>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</si>
  <si>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</si>
  <si>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</si>
  <si>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</si>
  <si>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</si>
  <si>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</si>
  <si>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</si>
  <si>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</si>
  <si>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</si>
  <si>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</si>
  <si>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16019 - OSNOVNA ŠKOLA KRAPINSKE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</si>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</sst>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0" fillId="0" borderId="0" xfId="0" applyNumberFormat="1" applyFont="1" applyFill="1" applyBorder="1" applyProtection="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600687.31000000006</v>
      </c>
      <c r="D2" s="6">
        <f>'PR-RAS'!E6</f>
        <v>743949.36</v>
      </c>
      <c r="E2" s="6">
        <v>0</v>
      </c>
      <c r="F2" s="6">
        <v>0</v>
      </c>
      <c r="G2" s="7">
        <f t="shared" ref="G2:G264" si="0">(B2/1000)*(C2*1+D2*2)</f>
        <v>2088.5860299999999</v>
      </c>
      <c r="H2" s="7">
        <f t="shared" ref="H2:H264" si="1">ABS(C2-ROUND(C2,0))+ABS(D2-ROUND(D2,0))</f>
        <v>0.67000000004190952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545671.15</v>
      </c>
      <c r="D46" s="1">
        <f>'PR-RAS'!E50</f>
        <v>688630.43</v>
      </c>
      <c r="E46" s="1">
        <v>0</v>
      </c>
      <c r="F46" s="1">
        <v>0</v>
      </c>
      <c r="G46" s="2">
        <f t="shared" si="0"/>
        <v>86531.940450000009</v>
      </c>
      <c r="H46" s="2">
        <f t="shared" si="1"/>
        <v>0.58000000007450581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545671.15</v>
      </c>
      <c r="D64" s="1">
        <f>'PR-RAS'!E68</f>
        <v>678699.15</v>
      </c>
      <c r="E64" s="1">
        <v>0</v>
      </c>
      <c r="F64" s="1">
        <v>0</v>
      </c>
      <c r="G64" s="2">
        <f t="shared" si="0"/>
        <v>119893.37535000002</v>
      </c>
      <c r="H64" s="2">
        <f t="shared" si="1"/>
        <v>0.30000000004656613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545671.15</v>
      </c>
      <c r="D65" s="1">
        <f>'PR-RAS'!E69</f>
        <v>678699.15</v>
      </c>
      <c r="E65" s="1">
        <v>0</v>
      </c>
      <c r="F65" s="1">
        <v>0</v>
      </c>
      <c r="G65" s="2">
        <f t="shared" si="0"/>
        <v>121796.44480000001</v>
      </c>
      <c r="H65" s="2">
        <f t="shared" si="1"/>
        <v>0.30000000004656613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9931.2800000000007</v>
      </c>
      <c r="E70" s="1">
        <v>0</v>
      </c>
      <c r="F70" s="1">
        <v>0</v>
      </c>
      <c r="G70" s="2">
        <f t="shared" si="0"/>
        <v>1370.5166400000003</v>
      </c>
      <c r="H70" s="2">
        <f t="shared" si="1"/>
        <v>0.28000000000065484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9931.2800000000007</v>
      </c>
      <c r="E71" s="1">
        <v>0</v>
      </c>
      <c r="F71" s="1">
        <v>0</v>
      </c>
      <c r="G71" s="2">
        <f t="shared" si="0"/>
        <v>1390.3792000000003</v>
      </c>
      <c r="H71" s="2">
        <f t="shared" si="1"/>
        <v>0.28000000000065484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2.52</v>
      </c>
      <c r="D78" s="1">
        <f>'PR-RAS'!E82</f>
        <v>7.05</v>
      </c>
      <c r="E78" s="1">
        <v>0</v>
      </c>
      <c r="F78" s="1">
        <v>0</v>
      </c>
      <c r="G78" s="2">
        <f t="shared" si="0"/>
        <v>1.2797400000000001</v>
      </c>
      <c r="H78" s="2">
        <f t="shared" si="1"/>
        <v>0.5299999999999998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2.52</v>
      </c>
      <c r="D79" s="1">
        <f>'PR-RAS'!E83</f>
        <v>7.05</v>
      </c>
      <c r="E79" s="1">
        <v>0</v>
      </c>
      <c r="F79" s="1">
        <v>0</v>
      </c>
      <c r="G79" s="2">
        <f t="shared" si="0"/>
        <v>1.2963600000000002</v>
      </c>
      <c r="H79" s="2">
        <f t="shared" si="1"/>
        <v>0.5299999999999998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2.52</v>
      </c>
      <c r="D81" s="1">
        <f>'PR-RAS'!E85</f>
        <v>7.05</v>
      </c>
      <c r="E81" s="1">
        <v>0</v>
      </c>
      <c r="F81" s="1">
        <v>0</v>
      </c>
      <c r="G81" s="2">
        <f t="shared" si="0"/>
        <v>1.3296000000000001</v>
      </c>
      <c r="H81" s="2">
        <f t="shared" si="1"/>
        <v>0.5299999999999998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23581.32</v>
      </c>
      <c r="D102" s="1">
        <f>'PR-RAS'!E106</f>
        <v>22863.7</v>
      </c>
      <c r="E102" s="1">
        <v>0</v>
      </c>
      <c r="F102" s="1">
        <v>0</v>
      </c>
      <c r="G102" s="2">
        <f t="shared" si="0"/>
        <v>7000.1807200000003</v>
      </c>
      <c r="H102" s="2">
        <f t="shared" si="1"/>
        <v>0.61999999999898137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23581.32</v>
      </c>
      <c r="D108" s="1">
        <f>'PR-RAS'!E112</f>
        <v>22863.7</v>
      </c>
      <c r="E108" s="1">
        <v>0</v>
      </c>
      <c r="F108" s="1">
        <v>0</v>
      </c>
      <c r="G108" s="2">
        <f t="shared" si="0"/>
        <v>7416.0330400000003</v>
      </c>
      <c r="H108" s="2">
        <f t="shared" si="1"/>
        <v>0.61999999999898137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23581.32</v>
      </c>
      <c r="D113" s="1">
        <f>'PR-RAS'!E117</f>
        <v>22863.7</v>
      </c>
      <c r="E113" s="1">
        <v>0</v>
      </c>
      <c r="F113" s="1">
        <v>0</v>
      </c>
      <c r="G113" s="2">
        <f t="shared" si="0"/>
        <v>7762.5766400000002</v>
      </c>
      <c r="H113" s="2">
        <f t="shared" si="1"/>
        <v>0.61999999999898137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1741.5500000000002</v>
      </c>
      <c r="D120" s="1">
        <f>'PR-RAS'!E124</f>
        <v>3763.85</v>
      </c>
      <c r="E120" s="1">
        <v>0</v>
      </c>
      <c r="F120" s="1">
        <v>0</v>
      </c>
      <c r="G120" s="2">
        <f t="shared" si="0"/>
        <v>1103.0407499999999</v>
      </c>
      <c r="H120" s="2">
        <f t="shared" si="1"/>
        <v>0.59999999999990905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610.6</v>
      </c>
      <c r="D121" s="1">
        <f>'PR-RAS'!E125</f>
        <v>933.85</v>
      </c>
      <c r="E121" s="1">
        <v>0</v>
      </c>
      <c r="F121" s="1">
        <v>0</v>
      </c>
      <c r="G121" s="2">
        <f t="shared" si="0"/>
        <v>297.39600000000002</v>
      </c>
      <c r="H121" s="2">
        <f t="shared" si="1"/>
        <v>0.54999999999995453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610.6</v>
      </c>
      <c r="D123" s="1">
        <f>'PR-RAS'!E127</f>
        <v>933.85</v>
      </c>
      <c r="E123" s="1">
        <v>0</v>
      </c>
      <c r="F123" s="1">
        <v>0</v>
      </c>
      <c r="G123" s="2">
        <f t="shared" si="0"/>
        <v>302.3526</v>
      </c>
      <c r="H123" s="2">
        <f t="shared" si="1"/>
        <v>0.54999999999995453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1130.95</v>
      </c>
      <c r="D124" s="1">
        <f>'PR-RAS'!E128</f>
        <v>2830</v>
      </c>
      <c r="E124" s="1">
        <v>0</v>
      </c>
      <c r="F124" s="1">
        <v>0</v>
      </c>
      <c r="G124" s="2">
        <f t="shared" si="0"/>
        <v>835.28684999999996</v>
      </c>
      <c r="H124" s="2">
        <f t="shared" si="1"/>
        <v>4.9999999999954525E-2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1130.95</v>
      </c>
      <c r="D125" s="1">
        <f>'PR-RAS'!E129</f>
        <v>2490</v>
      </c>
      <c r="E125" s="1">
        <v>0</v>
      </c>
      <c r="F125" s="1">
        <v>0</v>
      </c>
      <c r="G125" s="2">
        <f t="shared" si="0"/>
        <v>757.75779999999997</v>
      </c>
      <c r="H125" s="2">
        <f t="shared" si="1"/>
        <v>4.9999999999954525E-2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340</v>
      </c>
      <c r="E126" s="1">
        <v>0</v>
      </c>
      <c r="F126" s="1">
        <v>0</v>
      </c>
      <c r="G126" s="2">
        <f t="shared" si="0"/>
        <v>85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29690.77</v>
      </c>
      <c r="D129" s="1">
        <f>'PR-RAS'!E133</f>
        <v>28684.33</v>
      </c>
      <c r="E129" s="1">
        <v>0</v>
      </c>
      <c r="F129" s="1">
        <v>0</v>
      </c>
      <c r="G129" s="2">
        <f t="shared" si="0"/>
        <v>11143.607040000001</v>
      </c>
      <c r="H129" s="2">
        <f t="shared" si="1"/>
        <v>0.56000000000130967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29690.77</v>
      </c>
      <c r="D130" s="1">
        <f>'PR-RAS'!E134</f>
        <v>28684.33</v>
      </c>
      <c r="E130" s="1">
        <v>0</v>
      </c>
      <c r="F130" s="1">
        <v>0</v>
      </c>
      <c r="G130" s="2">
        <f t="shared" si="0"/>
        <v>11230.666470000002</v>
      </c>
      <c r="H130" s="2">
        <f t="shared" si="1"/>
        <v>0.56000000000130967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29690.77</v>
      </c>
      <c r="D131" s="1">
        <f>'PR-RAS'!E135</f>
        <v>28684.33</v>
      </c>
      <c r="E131" s="1">
        <v>0</v>
      </c>
      <c r="F131" s="1">
        <v>0</v>
      </c>
      <c r="G131" s="2">
        <f t="shared" si="0"/>
        <v>11317.725900000001</v>
      </c>
      <c r="H131" s="2">
        <f t="shared" si="1"/>
        <v>0.56000000000130967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598056.11</v>
      </c>
      <c r="D147" s="1">
        <f>'PR-RAS'!E151</f>
        <v>745781.04</v>
      </c>
      <c r="E147" s="1">
        <v>0</v>
      </c>
      <c r="F147" s="1">
        <v>0</v>
      </c>
      <c r="G147" s="2">
        <f t="shared" si="0"/>
        <v>305084.25573999999</v>
      </c>
      <c r="H147" s="2">
        <f t="shared" si="1"/>
        <v>0.15000000002328306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482842.86</v>
      </c>
      <c r="D148" s="1">
        <f>'PR-RAS'!E152</f>
        <v>604158.05999999994</v>
      </c>
      <c r="E148" s="1">
        <v>0</v>
      </c>
      <c r="F148" s="1">
        <v>0</v>
      </c>
      <c r="G148" s="2">
        <f t="shared" si="0"/>
        <v>248600.37005999999</v>
      </c>
      <c r="H148" s="2">
        <f t="shared" si="1"/>
        <v>0.19999999995343387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399343.01</v>
      </c>
      <c r="D149" s="1">
        <f>'PR-RAS'!E153</f>
        <v>498034.83999999997</v>
      </c>
      <c r="E149" s="1">
        <v>0</v>
      </c>
      <c r="F149" s="1">
        <v>0</v>
      </c>
      <c r="G149" s="2">
        <f t="shared" si="0"/>
        <v>206521.07811999999</v>
      </c>
      <c r="H149" s="2">
        <f t="shared" si="1"/>
        <v>0.17000000004190952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385473.09</v>
      </c>
      <c r="D150" s="1">
        <f>'PR-RAS'!E154</f>
        <v>488244.66</v>
      </c>
      <c r="E150" s="1">
        <v>0</v>
      </c>
      <c r="F150" s="1">
        <v>0</v>
      </c>
      <c r="G150" s="2">
        <f t="shared" si="0"/>
        <v>202932.39908999999</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9619.42</v>
      </c>
      <c r="D152" s="1">
        <f>'PR-RAS'!E156</f>
        <v>4113.6099999999997</v>
      </c>
      <c r="E152" s="1">
        <v>0</v>
      </c>
      <c r="F152" s="1">
        <v>0</v>
      </c>
      <c r="G152" s="2">
        <f t="shared" si="0"/>
        <v>2694.8426399999998</v>
      </c>
      <c r="H152" s="2">
        <f t="shared" si="1"/>
        <v>0.81000000000040018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4250.5</v>
      </c>
      <c r="D153" s="1">
        <f>'PR-RAS'!E157</f>
        <v>5676.57</v>
      </c>
      <c r="E153" s="1">
        <v>0</v>
      </c>
      <c r="F153" s="1">
        <v>0</v>
      </c>
      <c r="G153" s="2">
        <f t="shared" si="0"/>
        <v>2371.7532799999999</v>
      </c>
      <c r="H153" s="2">
        <f t="shared" si="1"/>
        <v>0.93000000000029104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17334.689999999999</v>
      </c>
      <c r="D154" s="1">
        <f>'PR-RAS'!E158</f>
        <v>23733.16</v>
      </c>
      <c r="E154" s="1">
        <v>0</v>
      </c>
      <c r="F154" s="1">
        <v>0</v>
      </c>
      <c r="G154" s="2">
        <f t="shared" si="0"/>
        <v>9914.5545299999994</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66165.16</v>
      </c>
      <c r="D155" s="1">
        <f>'PR-RAS'!E159</f>
        <v>82390.06</v>
      </c>
      <c r="E155" s="1">
        <v>0</v>
      </c>
      <c r="F155" s="1">
        <v>0</v>
      </c>
      <c r="G155" s="2">
        <f t="shared" si="0"/>
        <v>35565.573120000001</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66165.16</v>
      </c>
      <c r="D157" s="1">
        <f>'PR-RAS'!E161</f>
        <v>82390.06</v>
      </c>
      <c r="E157" s="1">
        <v>0</v>
      </c>
      <c r="F157" s="1">
        <v>0</v>
      </c>
      <c r="G157" s="2">
        <f t="shared" si="0"/>
        <v>36027.463680000001</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114180.63</v>
      </c>
      <c r="D159" s="1">
        <f>'PR-RAS'!E163</f>
        <v>141194.91999999998</v>
      </c>
      <c r="E159" s="1">
        <v>0</v>
      </c>
      <c r="F159" s="1">
        <v>0</v>
      </c>
      <c r="G159" s="2">
        <f t="shared" si="0"/>
        <v>62658.134259999999</v>
      </c>
      <c r="H159" s="2">
        <f t="shared" si="1"/>
        <v>0.45000000001164153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30068.43</v>
      </c>
      <c r="D160" s="1">
        <f>'PR-RAS'!E164</f>
        <v>33029.08</v>
      </c>
      <c r="E160" s="1">
        <v>0</v>
      </c>
      <c r="F160" s="1">
        <v>0</v>
      </c>
      <c r="G160" s="2">
        <f t="shared" si="0"/>
        <v>15284.12781</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3115.61</v>
      </c>
      <c r="D161" s="1">
        <f>'PR-RAS'!E165</f>
        <v>4015.74</v>
      </c>
      <c r="E161" s="1">
        <v>0</v>
      </c>
      <c r="F161" s="1">
        <v>0</v>
      </c>
      <c r="G161" s="2">
        <f t="shared" si="0"/>
        <v>1783.5344</v>
      </c>
      <c r="H161" s="2">
        <f t="shared" si="1"/>
        <v>0.65000000000009095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26482.22</v>
      </c>
      <c r="D162" s="1">
        <f>'PR-RAS'!E166</f>
        <v>28034.84</v>
      </c>
      <c r="E162" s="1">
        <v>0</v>
      </c>
      <c r="F162" s="1">
        <v>0</v>
      </c>
      <c r="G162" s="2">
        <f t="shared" si="0"/>
        <v>13290.855899999999</v>
      </c>
      <c r="H162" s="2">
        <f t="shared" si="1"/>
        <v>0.38000000000101863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470.6</v>
      </c>
      <c r="D163" s="1">
        <f>'PR-RAS'!E167</f>
        <v>978.5</v>
      </c>
      <c r="E163" s="1">
        <v>0</v>
      </c>
      <c r="F163" s="1">
        <v>0</v>
      </c>
      <c r="G163" s="2">
        <f t="shared" si="0"/>
        <v>393.27120000000002</v>
      </c>
      <c r="H163" s="2">
        <f t="shared" si="1"/>
        <v>0.89999999999997726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57178.759999999995</v>
      </c>
      <c r="D165" s="1">
        <f>'PR-RAS'!E169</f>
        <v>66688.45</v>
      </c>
      <c r="E165" s="1">
        <v>0</v>
      </c>
      <c r="F165" s="1">
        <v>0</v>
      </c>
      <c r="G165" s="2">
        <f t="shared" si="0"/>
        <v>31251.128239999998</v>
      </c>
      <c r="H165" s="2">
        <f t="shared" si="1"/>
        <v>0.69000000000232831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3887.35</v>
      </c>
      <c r="D166" s="1">
        <f>'PR-RAS'!E170</f>
        <v>4199.96</v>
      </c>
      <c r="E166" s="1">
        <v>0</v>
      </c>
      <c r="F166" s="1">
        <v>0</v>
      </c>
      <c r="G166" s="2">
        <f t="shared" si="0"/>
        <v>2027.3995500000001</v>
      </c>
      <c r="H166" s="2">
        <f t="shared" si="1"/>
        <v>0.38999999999987267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41366.89</v>
      </c>
      <c r="D167" s="1">
        <f>'PR-RAS'!E171</f>
        <v>49072.33</v>
      </c>
      <c r="E167" s="1">
        <v>0</v>
      </c>
      <c r="F167" s="1">
        <v>0</v>
      </c>
      <c r="G167" s="2">
        <f t="shared" si="0"/>
        <v>23158.917300000001</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11046.27</v>
      </c>
      <c r="D168" s="1">
        <f>'PR-RAS'!E172</f>
        <v>10127.299999999999</v>
      </c>
      <c r="E168" s="1">
        <v>0</v>
      </c>
      <c r="F168" s="1">
        <v>0</v>
      </c>
      <c r="G168" s="2">
        <f t="shared" si="0"/>
        <v>5227.2452899999998</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878.25</v>
      </c>
      <c r="D169" s="1">
        <f>'PR-RAS'!E173</f>
        <v>1342.61</v>
      </c>
      <c r="E169" s="1">
        <v>0</v>
      </c>
      <c r="F169" s="1">
        <v>0</v>
      </c>
      <c r="G169" s="2">
        <f t="shared" si="0"/>
        <v>598.66296</v>
      </c>
      <c r="H169" s="2">
        <f t="shared" si="1"/>
        <v>0.64000000000010004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1946.25</v>
      </c>
      <c r="E170" s="1">
        <v>0</v>
      </c>
      <c r="F170" s="1">
        <v>0</v>
      </c>
      <c r="G170" s="2">
        <f t="shared" si="0"/>
        <v>657.8325000000001</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25102.85</v>
      </c>
      <c r="D173" s="1">
        <f>'PR-RAS'!E177</f>
        <v>38460.339999999997</v>
      </c>
      <c r="E173" s="1">
        <v>0</v>
      </c>
      <c r="F173" s="1">
        <v>0</v>
      </c>
      <c r="G173" s="2">
        <f t="shared" si="0"/>
        <v>17548.047159999998</v>
      </c>
      <c r="H173" s="2">
        <f t="shared" si="1"/>
        <v>0.48999999999796273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1465.47</v>
      </c>
      <c r="D174" s="1">
        <f>'PR-RAS'!E178</f>
        <v>1532.73</v>
      </c>
      <c r="E174" s="1">
        <v>0</v>
      </c>
      <c r="F174" s="1">
        <v>0</v>
      </c>
      <c r="G174" s="2">
        <f t="shared" si="0"/>
        <v>783.85088999999994</v>
      </c>
      <c r="H174" s="2">
        <f t="shared" si="1"/>
        <v>0.74000000000000909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317.91000000000003</v>
      </c>
      <c r="D175" s="1">
        <f>'PR-RAS'!E179</f>
        <v>1091.6600000000001</v>
      </c>
      <c r="E175" s="1">
        <v>0</v>
      </c>
      <c r="F175" s="1">
        <v>0</v>
      </c>
      <c r="G175" s="2">
        <f t="shared" si="0"/>
        <v>435.21401999999995</v>
      </c>
      <c r="H175" s="2">
        <f t="shared" si="1"/>
        <v>0.42999999999989313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4285.8</v>
      </c>
      <c r="D177" s="1">
        <f>'PR-RAS'!E181</f>
        <v>4126.75</v>
      </c>
      <c r="E177" s="1">
        <v>0</v>
      </c>
      <c r="F177" s="1">
        <v>0</v>
      </c>
      <c r="G177" s="2">
        <f t="shared" si="0"/>
        <v>2206.9168</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387.44</v>
      </c>
      <c r="D179" s="1">
        <f>'PR-RAS'!E183</f>
        <v>282.08</v>
      </c>
      <c r="E179" s="1">
        <v>0</v>
      </c>
      <c r="F179" s="1">
        <v>0</v>
      </c>
      <c r="G179" s="2">
        <f t="shared" si="0"/>
        <v>169.38479999999998</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878.33</v>
      </c>
      <c r="D180" s="1">
        <f>'PR-RAS'!E184</f>
        <v>10002.14</v>
      </c>
      <c r="E180" s="1">
        <v>0</v>
      </c>
      <c r="F180" s="1">
        <v>0</v>
      </c>
      <c r="G180" s="2">
        <f t="shared" si="0"/>
        <v>3737.9871899999998</v>
      </c>
      <c r="H180" s="2">
        <f t="shared" si="1"/>
        <v>0.46999999999945885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609.29999999999995</v>
      </c>
      <c r="D181" s="1">
        <f>'PR-RAS'!E185</f>
        <v>686.46</v>
      </c>
      <c r="E181" s="1">
        <v>0</v>
      </c>
      <c r="F181" s="1">
        <v>0</v>
      </c>
      <c r="G181" s="2">
        <f t="shared" si="0"/>
        <v>356.7996</v>
      </c>
      <c r="H181" s="2">
        <f t="shared" si="1"/>
        <v>0.75999999999999091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17158.599999999999</v>
      </c>
      <c r="D182" s="1">
        <f>'PR-RAS'!E186</f>
        <v>20738.52</v>
      </c>
      <c r="E182" s="1">
        <v>0</v>
      </c>
      <c r="F182" s="1">
        <v>0</v>
      </c>
      <c r="G182" s="2">
        <f t="shared" si="0"/>
        <v>10613.05084</v>
      </c>
      <c r="H182" s="2">
        <f t="shared" si="1"/>
        <v>0.88000000000101863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1830.59</v>
      </c>
      <c r="D184" s="1">
        <f>'PR-RAS'!E188</f>
        <v>3017.05</v>
      </c>
      <c r="E184" s="1">
        <v>0</v>
      </c>
      <c r="F184" s="1">
        <v>0</v>
      </c>
      <c r="G184" s="2">
        <f t="shared" si="0"/>
        <v>1439.2382700000001</v>
      </c>
      <c r="H184" s="2">
        <f t="shared" si="1"/>
        <v>0.46000000000026375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426.54</v>
      </c>
      <c r="D186" s="1">
        <f>'PR-RAS'!E190</f>
        <v>384.89</v>
      </c>
      <c r="E186" s="1">
        <v>0</v>
      </c>
      <c r="F186" s="1">
        <v>0</v>
      </c>
      <c r="G186" s="2">
        <f t="shared" si="0"/>
        <v>221.3192</v>
      </c>
      <c r="H186" s="2">
        <f t="shared" si="1"/>
        <v>0.56999999999999318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386.26</v>
      </c>
      <c r="D187" s="1">
        <f>'PR-RAS'!E191</f>
        <v>354.07</v>
      </c>
      <c r="E187" s="1">
        <v>0</v>
      </c>
      <c r="F187" s="1">
        <v>0</v>
      </c>
      <c r="G187" s="2">
        <f t="shared" si="0"/>
        <v>203.55840000000001</v>
      </c>
      <c r="H187" s="2">
        <f t="shared" si="1"/>
        <v>0.32999999999998408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1960</v>
      </c>
      <c r="E189" s="1">
        <v>0</v>
      </c>
      <c r="F189" s="1">
        <v>0</v>
      </c>
      <c r="G189" s="2">
        <f t="shared" si="0"/>
        <v>891.95284000000004</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72</v>
      </c>
      <c r="D191" s="1">
        <f>'PR-RAS'!E195</f>
        <v>185</v>
      </c>
      <c r="E191" s="1">
        <v>0</v>
      </c>
      <c r="F191" s="1">
        <v>0</v>
      </c>
      <c r="G191" s="2">
        <f t="shared" si="0"/>
        <v>83.98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380.85</v>
      </c>
      <c r="D192" s="1">
        <f>'PR-RAS'!E196</f>
        <v>428.06</v>
      </c>
      <c r="E192" s="1">
        <v>0</v>
      </c>
      <c r="F192" s="1">
        <v>0</v>
      </c>
      <c r="G192" s="2">
        <f t="shared" si="0"/>
        <v>236.26127</v>
      </c>
      <c r="H192" s="2">
        <f t="shared" si="1"/>
        <v>0.20999999999997954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380.85</v>
      </c>
      <c r="D206" s="1">
        <f>'PR-RAS'!E210</f>
        <v>428.06</v>
      </c>
      <c r="E206" s="1">
        <v>0</v>
      </c>
      <c r="F206" s="1">
        <v>0</v>
      </c>
      <c r="G206" s="2">
        <f t="shared" si="0"/>
        <v>253.57884999999999</v>
      </c>
      <c r="H206" s="2">
        <f t="shared" si="1"/>
        <v>0.20999999999997954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380.72</v>
      </c>
      <c r="D207" s="1">
        <f>'PR-RAS'!E211</f>
        <v>427.41</v>
      </c>
      <c r="E207" s="1">
        <v>0</v>
      </c>
      <c r="F207" s="1">
        <v>0</v>
      </c>
      <c r="G207" s="2">
        <f t="shared" si="0"/>
        <v>254.52123999999998</v>
      </c>
      <c r="H207" s="2">
        <f t="shared" si="1"/>
        <v>0.68999999999999773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0.13</v>
      </c>
      <c r="D209" s="1">
        <f>'PR-RAS'!E213</f>
        <v>0.65</v>
      </c>
      <c r="E209" s="1">
        <v>0</v>
      </c>
      <c r="F209" s="1">
        <v>0</v>
      </c>
      <c r="G209" s="2">
        <f t="shared" si="0"/>
        <v>0.29744000000000004</v>
      </c>
      <c r="H209" s="2">
        <f t="shared" si="1"/>
        <v>0.48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651.77</v>
      </c>
      <c r="D259" s="1">
        <f>'PR-RAS'!E263</f>
        <v>0</v>
      </c>
      <c r="E259" s="1">
        <v>0</v>
      </c>
      <c r="F259" s="1">
        <v>0</v>
      </c>
      <c r="G259" s="2">
        <f t="shared" si="0"/>
        <v>168.15665999999999</v>
      </c>
      <c r="H259" s="2">
        <f t="shared" si="1"/>
        <v>0.23000000000001819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651.77</v>
      </c>
      <c r="D260" s="1">
        <f>'PR-RAS'!E264</f>
        <v>0</v>
      </c>
      <c r="E260" s="1">
        <v>0</v>
      </c>
      <c r="F260" s="1">
        <v>0</v>
      </c>
      <c r="G260" s="2">
        <f t="shared" si="0"/>
        <v>168.80842999999999</v>
      </c>
      <c r="H260" s="2">
        <f t="shared" si="1"/>
        <v>0.23000000000001819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651.77</v>
      </c>
      <c r="D262" s="1">
        <f>'PR-RAS'!E266</f>
        <v>0</v>
      </c>
      <c r="E262" s="1">
        <v>0</v>
      </c>
      <c r="F262" s="1">
        <v>0</v>
      </c>
      <c r="G262" s="2">
        <f t="shared" si="0"/>
        <v>170.11197000000001</v>
      </c>
      <c r="H262" s="2">
        <f t="shared" si="1"/>
        <v>0.23000000000001819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598056.11</v>
      </c>
      <c r="D285" s="1">
        <f>'PR-RAS'!E289</f>
        <v>745781.04</v>
      </c>
      <c r="E285" s="1">
        <v>0</v>
      </c>
      <c r="F285" s="1">
        <v>0</v>
      </c>
      <c r="G285" s="2">
        <f t="shared" si="8"/>
        <v>593451.56595999992</v>
      </c>
      <c r="H285" s="2">
        <f t="shared" si="9"/>
        <v>0.15000000002328306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2631.2000000000698</v>
      </c>
      <c r="D286" s="1">
        <f>'PR-RAS'!E290</f>
        <v>0</v>
      </c>
      <c r="E286" s="1">
        <v>0</v>
      </c>
      <c r="F286" s="1">
        <v>0</v>
      </c>
      <c r="G286" s="2">
        <f t="shared" si="8"/>
        <v>749.89200000001983</v>
      </c>
      <c r="H286" s="2">
        <f t="shared" si="9"/>
        <v>0.20000000006984919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1831.6800000000512</v>
      </c>
      <c r="E287" s="1">
        <v>0</v>
      </c>
      <c r="F287" s="1">
        <v>0</v>
      </c>
      <c r="G287" s="2">
        <f t="shared" si="8"/>
        <v>1047.7209600000292</v>
      </c>
      <c r="H287" s="2">
        <f t="shared" si="9"/>
        <v>0.31999999994877726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13341</v>
      </c>
      <c r="D288" s="1">
        <f>'PR-RAS'!E292</f>
        <v>8184.92</v>
      </c>
      <c r="E288" s="1">
        <v>0</v>
      </c>
      <c r="F288" s="1">
        <v>0</v>
      </c>
      <c r="G288" s="2">
        <f t="shared" si="8"/>
        <v>8527.0110800000002</v>
      </c>
      <c r="H288" s="2">
        <f t="shared" si="9"/>
        <v>7.999999999992724E-2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815.61</v>
      </c>
      <c r="D290" s="1">
        <f>'PR-RAS'!E294</f>
        <v>1233.3800000000001</v>
      </c>
      <c r="E290" s="1">
        <v>0</v>
      </c>
      <c r="F290" s="1">
        <v>0</v>
      </c>
      <c r="G290" s="2">
        <f t="shared" si="8"/>
        <v>948.60493000000008</v>
      </c>
      <c r="H290" s="2">
        <f t="shared" si="9"/>
        <v>0.7700000000000955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112.83</v>
      </c>
      <c r="D291" s="1">
        <f>'PR-RAS'!E295</f>
        <v>132.74</v>
      </c>
      <c r="E291" s="1">
        <v>0</v>
      </c>
      <c r="F291" s="1">
        <v>0</v>
      </c>
      <c r="G291" s="2">
        <f t="shared" si="8"/>
        <v>109.70989999999999</v>
      </c>
      <c r="H291" s="2">
        <f t="shared" si="9"/>
        <v>0.42999999999999261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115</v>
      </c>
      <c r="D345" s="1">
        <f>'PR-RAS'!E350</f>
        <v>1503.02</v>
      </c>
      <c r="E345" s="1">
        <v>0</v>
      </c>
      <c r="F345" s="1">
        <v>0</v>
      </c>
      <c r="G345" s="2">
        <f t="shared" si="8"/>
        <v>1073.6377599999998</v>
      </c>
      <c r="H345" s="2">
        <f t="shared" si="9"/>
        <v>1.999999999998181E-2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115</v>
      </c>
      <c r="D358" s="1">
        <f>'PR-RAS'!E363</f>
        <v>1503.02</v>
      </c>
      <c r="E358" s="1">
        <v>0</v>
      </c>
      <c r="F358" s="1">
        <v>0</v>
      </c>
      <c r="G358" s="2">
        <f t="shared" si="8"/>
        <v>1114.21128</v>
      </c>
      <c r="H358" s="2">
        <f t="shared" si="9"/>
        <v>1.999999999998181E-2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115</v>
      </c>
      <c r="D364" s="1">
        <f>'PR-RAS'!E369</f>
        <v>597</v>
      </c>
      <c r="E364" s="1">
        <v>0</v>
      </c>
      <c r="F364" s="1">
        <v>0</v>
      </c>
      <c r="G364" s="2">
        <f t="shared" si="8"/>
        <v>475.16699999999997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115</v>
      </c>
      <c r="D365" s="1">
        <f>'PR-RAS'!E370</f>
        <v>340</v>
      </c>
      <c r="E365" s="1">
        <v>0</v>
      </c>
      <c r="F365" s="1">
        <v>0</v>
      </c>
      <c r="G365" s="2">
        <f t="shared" si="8"/>
        <v>289.38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257</v>
      </c>
      <c r="E371" s="1">
        <v>0</v>
      </c>
      <c r="F371" s="1">
        <v>0</v>
      </c>
      <c r="G371" s="2">
        <f t="shared" si="8"/>
        <v>190.18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906.02</v>
      </c>
      <c r="E378" s="1">
        <v>0</v>
      </c>
      <c r="F378" s="1">
        <v>0</v>
      </c>
      <c r="G378" s="2">
        <f t="shared" si="8"/>
        <v>683.13908000000004</v>
      </c>
      <c r="H378" s="2">
        <f t="shared" si="9"/>
        <v>1.999999999998181E-2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906.02</v>
      </c>
      <c r="E379" s="1">
        <v>0</v>
      </c>
      <c r="F379" s="1">
        <v>0</v>
      </c>
      <c r="G379" s="2">
        <f t="shared" si="8"/>
        <v>684.95111999999995</v>
      </c>
      <c r="H379" s="2">
        <f t="shared" si="9"/>
        <v>1.999999999998181E-2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115</v>
      </c>
      <c r="D403" s="1">
        <f>'PR-RAS'!E408</f>
        <v>1503.02</v>
      </c>
      <c r="E403" s="1">
        <v>0</v>
      </c>
      <c r="F403" s="1">
        <v>0</v>
      </c>
      <c r="G403" s="2">
        <f t="shared" si="8"/>
        <v>1254.6580800000002</v>
      </c>
      <c r="H403" s="2">
        <f t="shared" si="9"/>
        <v>1.999999999998181E-2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600687.31000000006</v>
      </c>
      <c r="D407" s="1">
        <f>'PR-RAS'!E412</f>
        <v>743949.36</v>
      </c>
      <c r="E407" s="1">
        <v>0</v>
      </c>
      <c r="F407" s="1">
        <v>0</v>
      </c>
      <c r="G407" s="2">
        <f t="shared" si="8"/>
        <v>847965.92818000005</v>
      </c>
      <c r="H407" s="2">
        <f t="shared" si="9"/>
        <v>0.67000000004190952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598171.11</v>
      </c>
      <c r="D408" s="1">
        <f>'PR-RAS'!E413</f>
        <v>747284.06</v>
      </c>
      <c r="E408" s="1">
        <v>0</v>
      </c>
      <c r="F408" s="1">
        <v>0</v>
      </c>
      <c r="G408" s="2">
        <f t="shared" si="8"/>
        <v>851744.86660999991</v>
      </c>
      <c r="H408" s="2">
        <f t="shared" si="9"/>
        <v>0.17000000004190952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2516.2000000000698</v>
      </c>
      <c r="D409" s="1">
        <f>'PR-RAS'!E414</f>
        <v>0</v>
      </c>
      <c r="E409" s="1">
        <v>0</v>
      </c>
      <c r="F409" s="1">
        <v>0</v>
      </c>
      <c r="G409" s="2">
        <f t="shared" si="8"/>
        <v>1026.6096000000284</v>
      </c>
      <c r="H409" s="2">
        <f t="shared" si="9"/>
        <v>0.20000000006984919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3334.7000000000698</v>
      </c>
      <c r="E410" s="1">
        <v>0</v>
      </c>
      <c r="F410" s="1">
        <v>0</v>
      </c>
      <c r="G410" s="2">
        <f t="shared" si="8"/>
        <v>2727.7846000000568</v>
      </c>
      <c r="H410" s="2">
        <f t="shared" si="9"/>
        <v>0.29999999993015081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13341</v>
      </c>
      <c r="D411" s="1">
        <f>'PR-RAS'!E416</f>
        <v>8184.92</v>
      </c>
      <c r="E411" s="1">
        <v>0</v>
      </c>
      <c r="F411" s="1">
        <v>0</v>
      </c>
      <c r="G411" s="2">
        <f t="shared" si="8"/>
        <v>12181.444399999998</v>
      </c>
      <c r="H411" s="2">
        <f t="shared" si="9"/>
        <v>7.999999999992724E-2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815.61</v>
      </c>
      <c r="D413" s="1">
        <f>'PR-RAS'!E418</f>
        <v>1233.3800000000001</v>
      </c>
      <c r="E413" s="1">
        <v>0</v>
      </c>
      <c r="F413" s="1">
        <v>0</v>
      </c>
      <c r="G413" s="2">
        <f t="shared" si="8"/>
        <v>1352.33644</v>
      </c>
      <c r="H413" s="2">
        <f t="shared" si="9"/>
        <v>0.7700000000000955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600687.31000000006</v>
      </c>
      <c r="D633" s="1">
        <f>'PR-RAS'!E639</f>
        <v>743949.36</v>
      </c>
      <c r="E633" s="1">
        <v>0</v>
      </c>
      <c r="F633" s="1">
        <v>0</v>
      </c>
      <c r="G633" s="2">
        <f t="shared" si="10"/>
        <v>1319986.37096</v>
      </c>
      <c r="H633" s="2">
        <f t="shared" si="11"/>
        <v>0.67000000004190952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598171.11</v>
      </c>
      <c r="D634" s="1">
        <f>'PR-RAS'!E640</f>
        <v>747284.06</v>
      </c>
      <c r="E634" s="1">
        <v>0</v>
      </c>
      <c r="F634" s="1">
        <v>0</v>
      </c>
      <c r="G634" s="2">
        <f t="shared" si="10"/>
        <v>1324703.9325900001</v>
      </c>
      <c r="H634" s="2">
        <f t="shared" si="11"/>
        <v>0.17000000004190952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2516.2000000000698</v>
      </c>
      <c r="D635" s="1">
        <f>'PR-RAS'!E641</f>
        <v>0</v>
      </c>
      <c r="E635" s="1">
        <v>0</v>
      </c>
      <c r="F635" s="1">
        <v>0</v>
      </c>
      <c r="G635" s="2">
        <f t="shared" si="10"/>
        <v>1595.2708000000443</v>
      </c>
      <c r="H635" s="2">
        <f t="shared" si="11"/>
        <v>0.20000000006984919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3334.7000000000698</v>
      </c>
      <c r="E636" s="1">
        <v>0</v>
      </c>
      <c r="F636" s="1">
        <v>0</v>
      </c>
      <c r="G636" s="2">
        <f t="shared" si="10"/>
        <v>4235.0690000000886</v>
      </c>
      <c r="H636" s="2">
        <f t="shared" si="11"/>
        <v>0.29999999993015081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13341</v>
      </c>
      <c r="D637" s="1">
        <f>'PR-RAS'!E643</f>
        <v>8184.92</v>
      </c>
      <c r="E637" s="1">
        <v>0</v>
      </c>
      <c r="F637" s="1">
        <v>0</v>
      </c>
      <c r="G637" s="2">
        <f t="shared" si="10"/>
        <v>18896.094240000002</v>
      </c>
      <c r="H637" s="2">
        <f t="shared" si="11"/>
        <v>7.999999999992724E-2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15857.20000000007</v>
      </c>
      <c r="D639" s="1">
        <f>'PR-RAS'!E645</f>
        <v>4850.2199999999302</v>
      </c>
      <c r="E639" s="1">
        <v>0</v>
      </c>
      <c r="F639" s="1">
        <v>0</v>
      </c>
      <c r="G639" s="2">
        <f t="shared" si="10"/>
        <v>16305.774319999955</v>
      </c>
      <c r="H639" s="2">
        <f t="shared" si="11"/>
        <v>0.42000000000007276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88294.46</v>
      </c>
      <c r="D641" s="1">
        <f>'PR-RAS'!E647</f>
        <v>113681.63</v>
      </c>
      <c r="E641" s="1">
        <v>0</v>
      </c>
      <c r="F641" s="1">
        <v>0</v>
      </c>
      <c r="G641" s="2">
        <f t="shared" si="10"/>
        <v>202020.94080000001</v>
      </c>
      <c r="H641" s="2">
        <f t="shared" si="11"/>
        <v>0.83000000000174623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21398.6</v>
      </c>
      <c r="D642" s="1">
        <f>'PR-RAS'!E649</f>
        <v>13371.38</v>
      </c>
      <c r="E642" s="1">
        <v>0</v>
      </c>
      <c r="F642" s="1">
        <v>0</v>
      </c>
      <c r="G642" s="2">
        <f t="shared" si="10"/>
        <v>30858.61176</v>
      </c>
      <c r="H642" s="2">
        <f t="shared" si="11"/>
        <v>0.78000000000065484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153882.97</v>
      </c>
      <c r="D643" s="1">
        <f>'PR-RAS'!E650</f>
        <v>170693.98</v>
      </c>
      <c r="E643" s="1">
        <v>0</v>
      </c>
      <c r="F643" s="1">
        <v>0</v>
      </c>
      <c r="G643" s="2">
        <f t="shared" si="10"/>
        <v>317963.93706000003</v>
      </c>
      <c r="H643" s="2">
        <f t="shared" si="11"/>
        <v>4.9999999988358468E-2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154433.97</v>
      </c>
      <c r="D644" s="1">
        <f>'PR-RAS'!E651</f>
        <v>164865.9</v>
      </c>
      <c r="E644" s="1">
        <v>0</v>
      </c>
      <c r="F644" s="1">
        <v>0</v>
      </c>
      <c r="G644" s="2">
        <f t="shared" si="10"/>
        <v>311318.59011000005</v>
      </c>
      <c r="H644" s="2">
        <f t="shared" si="11"/>
        <v>0.13000000000465661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20847.600000000006</v>
      </c>
      <c r="D645" s="1">
        <f>'PR-RAS'!E652</f>
        <v>19199.460000000021</v>
      </c>
      <c r="E645" s="1">
        <v>0</v>
      </c>
      <c r="F645" s="1">
        <v>0</v>
      </c>
      <c r="G645" s="2">
        <f t="shared" si="10"/>
        <v>38154.75888000003</v>
      </c>
      <c r="H645" s="2">
        <f t="shared" si="11"/>
        <v>0.86000000001513399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50</v>
      </c>
      <c r="E647" s="1">
        <v>0</v>
      </c>
      <c r="F647" s="1">
        <v>0</v>
      </c>
      <c r="G647" s="2">
        <f t="shared" si="10"/>
        <v>94.962000000000003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48</v>
      </c>
      <c r="E649" s="1">
        <v>0</v>
      </c>
      <c r="F649" s="1">
        <v>0</v>
      </c>
      <c r="G649" s="2">
        <f t="shared" si="10"/>
        <v>91.368000000000009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545671.15</v>
      </c>
      <c r="D668" s="1">
        <f>'PR-RAS'!E675</f>
        <v>678699.15</v>
      </c>
      <c r="E668" s="1">
        <v>0</v>
      </c>
      <c r="F668" s="1">
        <v>0</v>
      </c>
      <c r="G668" s="2">
        <f t="shared" si="10"/>
        <v>1269347.3231500003</v>
      </c>
      <c r="H668" s="2">
        <f t="shared" si="11"/>
        <v>0.30000000004656613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9931.2800000000007</v>
      </c>
      <c r="E690" s="1">
        <v>0</v>
      </c>
      <c r="F690" s="1">
        <v>0</v>
      </c>
      <c r="G690" s="2">
        <f t="shared" si="10"/>
        <v>13685.30384</v>
      </c>
      <c r="H690" s="2">
        <f t="shared" si="11"/>
        <v>0.28000000000065484</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23563.73</v>
      </c>
      <c r="D703" s="1">
        <f>'PR-RAS'!E710</f>
        <v>22863.7</v>
      </c>
      <c r="E703" s="1">
        <v>0</v>
      </c>
      <c r="F703" s="1">
        <v>0</v>
      </c>
      <c r="G703" s="2">
        <f t="shared" si="10"/>
        <v>48642.37326</v>
      </c>
      <c r="H703" s="2">
        <f t="shared" si="11"/>
        <v>0.56999999999970896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17.59</v>
      </c>
      <c r="D705" s="1">
        <f>'PR-RAS'!E712</f>
        <v>0</v>
      </c>
      <c r="E705" s="1">
        <v>0</v>
      </c>
      <c r="F705" s="1">
        <v>0</v>
      </c>
      <c r="G705" s="2">
        <f t="shared" si="10"/>
        <v>12.38336</v>
      </c>
      <c r="H705" s="2">
        <f t="shared" si="11"/>
        <v>0.41000000000000014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1400.41</v>
      </c>
      <c r="D710" s="1">
        <f>'PR-RAS'!E717</f>
        <v>2729.36</v>
      </c>
      <c r="E710" s="1">
        <v>0</v>
      </c>
      <c r="F710" s="1">
        <v>0</v>
      </c>
      <c r="G710" s="2">
        <f t="shared" si="10"/>
        <v>4863.1231699999998</v>
      </c>
      <c r="H710" s="2">
        <f t="shared" si="11"/>
        <v>0.77000000000020918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26482.22</v>
      </c>
      <c r="D711" s="1">
        <f>'PR-RAS'!E718</f>
        <v>28034.84</v>
      </c>
      <c r="E711" s="1">
        <v>0</v>
      </c>
      <c r="F711" s="1">
        <v>0</v>
      </c>
      <c r="G711" s="2">
        <f t="shared" si="10"/>
        <v>58611.848999999995</v>
      </c>
      <c r="H711" s="2">
        <f t="shared" si="11"/>
        <v>0.38000000000101863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878.33</v>
      </c>
      <c r="D715" s="1">
        <f>'PR-RAS'!E722</f>
        <v>10002.14</v>
      </c>
      <c r="E715" s="1">
        <v>0</v>
      </c>
      <c r="F715" s="1">
        <v>0</v>
      </c>
      <c r="G715" s="2">
        <f t="shared" si="10"/>
        <v>14910.18354</v>
      </c>
      <c r="H715" s="2">
        <f t="shared" si="11"/>
        <v>0.46999999999945885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118332.98</v>
      </c>
      <c r="D1480" s="6"/>
      <c r="E1480" s="6">
        <v>0</v>
      </c>
      <c r="F1480" s="6">
        <v>0</v>
      </c>
      <c r="G1480" s="7">
        <f t="shared" ref="G1480:G1580" si="34">B1480/1000*C1480</f>
        <v>118.33297999999999</v>
      </c>
      <c r="H1480" s="7">
        <f t="shared" ref="H1480:H1580" si="35">ABS(C1480-ROUND(C1480,0))</f>
        <v>2.0000000004074536E-2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778824.80999999994</v>
      </c>
      <c r="D1481" s="1">
        <v>0</v>
      </c>
      <c r="E1481" s="1">
        <v>0</v>
      </c>
      <c r="F1481" s="1">
        <v>0</v>
      </c>
      <c r="G1481" s="2">
        <f t="shared" si="34"/>
        <v>1557.6496199999999</v>
      </c>
      <c r="H1481" s="2">
        <f t="shared" si="35"/>
        <v>0.19000000006053597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777661.78999999992</v>
      </c>
      <c r="D1483" s="1">
        <v>0</v>
      </c>
      <c r="E1483" s="1">
        <v>0</v>
      </c>
      <c r="F1483" s="1">
        <v>0</v>
      </c>
      <c r="G1483" s="2">
        <f t="shared" si="34"/>
        <v>3110.6471599999995</v>
      </c>
      <c r="H1483" s="2">
        <f t="shared" si="35"/>
        <v>0.21000000007916242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t="e">
        <f>OBVEZE!#REF!</f>
        <v>#REF!</v>
      </c>
      <c r="D1484" s="1">
        <v>0</v>
      </c>
      <c r="E1484" s="1">
        <v>0</v>
      </c>
      <c r="F1484" s="1">
        <v>0</v>
      </c>
      <c r="G1484" s="2" t="e">
        <f t="shared" si="34"/>
        <v>#REF!</v>
      </c>
      <c r="H1484" s="2" t="e">
        <f t="shared" si="35"/>
        <v>#REF!</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OBVEZE!D9</f>
        <v>629143.36</v>
      </c>
      <c r="D1485" s="1">
        <v>0</v>
      </c>
      <c r="E1485" s="1">
        <v>0</v>
      </c>
      <c r="F1485" s="1">
        <v>0</v>
      </c>
      <c r="G1485" s="2">
        <f t="shared" si="34"/>
        <v>3774.8601600000002</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427.41</v>
      </c>
      <c r="D1486" s="1">
        <v>0</v>
      </c>
      <c r="E1486" s="1">
        <v>0</v>
      </c>
      <c r="F1486" s="1">
        <v>0</v>
      </c>
      <c r="G1486" s="2">
        <f t="shared" si="34"/>
        <v>2.99187</v>
      </c>
      <c r="H1486" s="2">
        <f t="shared" si="35"/>
        <v>0.41000000000002501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7711.94</v>
      </c>
      <c r="D1491" s="1">
        <v>0</v>
      </c>
      <c r="E1491" s="1">
        <v>0</v>
      </c>
      <c r="F1491" s="1">
        <v>0</v>
      </c>
      <c r="G1491" s="2">
        <f t="shared" si="34"/>
        <v>92.543279999999996</v>
      </c>
      <c r="H1491" s="2">
        <f t="shared" si="35"/>
        <v>6.0000000000400178E-2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1163.02</v>
      </c>
      <c r="D1492" s="1">
        <v>0</v>
      </c>
      <c r="E1492" s="1">
        <v>0</v>
      </c>
      <c r="F1492" s="1">
        <v>0</v>
      </c>
      <c r="G1492" s="2">
        <f t="shared" si="34"/>
        <v>15.119259999999999</v>
      </c>
      <c r="H1492" s="2">
        <f t="shared" si="35"/>
        <v>1.999999999998181E-2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756958.99000000011</v>
      </c>
      <c r="D1499" s="1">
        <v>0</v>
      </c>
      <c r="E1499" s="1">
        <v>0</v>
      </c>
      <c r="F1499" s="1">
        <v>0</v>
      </c>
      <c r="G1499" s="2">
        <f t="shared" si="34"/>
        <v>15139.179800000002</v>
      </c>
      <c r="H1499" s="2">
        <f t="shared" si="35"/>
        <v>9.9999998928979039E-3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755795.97000000009</v>
      </c>
      <c r="D1501" s="1">
        <v>0</v>
      </c>
      <c r="E1501" s="1">
        <v>0</v>
      </c>
      <c r="F1501" s="1">
        <v>0</v>
      </c>
      <c r="G1501" s="2">
        <f t="shared" si="34"/>
        <v>16627.511340000001</v>
      </c>
      <c r="H1501" s="2">
        <f t="shared" si="35"/>
        <v>2.9999999911524355E-2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611870</v>
      </c>
      <c r="D1502" s="1">
        <v>0</v>
      </c>
      <c r="E1502" s="1">
        <v>0</v>
      </c>
      <c r="F1502" s="1">
        <v>0</v>
      </c>
      <c r="G1502" s="2">
        <f t="shared" si="34"/>
        <v>14073.01</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131599.14000000001</v>
      </c>
      <c r="D1503" s="1">
        <v>0</v>
      </c>
      <c r="E1503" s="1">
        <v>0</v>
      </c>
      <c r="F1503" s="1">
        <v>0</v>
      </c>
      <c r="G1503" s="2">
        <f t="shared" si="34"/>
        <v>3158.3793600000004</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413.43</v>
      </c>
      <c r="D1504" s="1">
        <v>0</v>
      </c>
      <c r="E1504" s="1">
        <v>0</v>
      </c>
      <c r="F1504" s="1">
        <v>0</v>
      </c>
      <c r="G1504" s="2">
        <f t="shared" si="34"/>
        <v>10.335750000000001</v>
      </c>
      <c r="H1504" s="2">
        <f t="shared" si="35"/>
        <v>0.43000000000000682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11913.4</v>
      </c>
      <c r="D1509" s="1">
        <v>0</v>
      </c>
      <c r="E1509" s="1">
        <v>0</v>
      </c>
      <c r="F1509" s="1">
        <v>0</v>
      </c>
      <c r="G1509" s="2">
        <f t="shared" si="34"/>
        <v>357.40199999999999</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1163.02</v>
      </c>
      <c r="D1510" s="1">
        <v>0</v>
      </c>
      <c r="E1510" s="1">
        <v>0</v>
      </c>
      <c r="F1510" s="1">
        <v>0</v>
      </c>
      <c r="G1510" s="2">
        <f t="shared" si="34"/>
        <v>36.053620000000002</v>
      </c>
      <c r="H1510" s="2">
        <f t="shared" si="35"/>
        <v>1.999999999998181E-2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140198.79999999981</v>
      </c>
      <c r="D1517" s="1">
        <v>0</v>
      </c>
      <c r="E1517" s="1">
        <v>0</v>
      </c>
      <c r="F1517" s="1">
        <v>0</v>
      </c>
      <c r="G1517" s="2">
        <f t="shared" si="34"/>
        <v>5327.5543999999927</v>
      </c>
      <c r="H1517" s="2">
        <f t="shared" si="35"/>
        <v>0.20000000018626451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3966.9</v>
      </c>
      <c r="D1518" s="1">
        <v>0</v>
      </c>
      <c r="E1518" s="1">
        <v>0</v>
      </c>
      <c r="F1518" s="1">
        <v>0</v>
      </c>
      <c r="G1518" s="2">
        <f t="shared" si="34"/>
        <v>154.70910000000001</v>
      </c>
      <c r="H1518" s="2">
        <f t="shared" si="35"/>
        <v>9.9999999999909051E-2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3966.9</v>
      </c>
      <c r="D1524" s="1">
        <v>0</v>
      </c>
      <c r="E1524" s="1">
        <v>0</v>
      </c>
      <c r="F1524" s="1">
        <v>0</v>
      </c>
      <c r="G1524" s="2">
        <f t="shared" si="34"/>
        <v>178.51050000000001</v>
      </c>
      <c r="H1524" s="2">
        <f t="shared" si="35"/>
        <v>9.9999999999909051E-2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3958.6</v>
      </c>
      <c r="D1530" s="1">
        <v>0</v>
      </c>
      <c r="E1530" s="1">
        <v>0</v>
      </c>
      <c r="F1530" s="1">
        <v>0</v>
      </c>
      <c r="G1530" s="2">
        <f t="shared" si="34"/>
        <v>201.88859999999997</v>
      </c>
      <c r="H1530" s="2">
        <f t="shared" si="35"/>
        <v>0.40000000000009095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3958.6</v>
      </c>
      <c r="D1531" s="1">
        <v>0</v>
      </c>
      <c r="E1531" s="1">
        <v>0</v>
      </c>
      <c r="F1531" s="1">
        <v>0</v>
      </c>
      <c r="G1531" s="2">
        <f t="shared" si="34"/>
        <v>205.84719999999999</v>
      </c>
      <c r="H1531" s="2">
        <f t="shared" si="35"/>
        <v>0.40000000000009095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8.3000000000000007</v>
      </c>
      <c r="D1535" s="1">
        <v>0</v>
      </c>
      <c r="E1535" s="1">
        <v>0</v>
      </c>
      <c r="F1535" s="1">
        <v>0</v>
      </c>
      <c r="G1535" s="2">
        <f t="shared" si="34"/>
        <v>0.46480000000000005</v>
      </c>
      <c r="H1535" s="2">
        <f t="shared" si="35"/>
        <v>0.30000000000000071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8.3000000000000007</v>
      </c>
      <c r="D1536" s="1">
        <v>0</v>
      </c>
      <c r="E1536" s="1">
        <v>0</v>
      </c>
      <c r="F1536" s="1">
        <v>0</v>
      </c>
      <c r="G1536" s="2">
        <f t="shared" si="34"/>
        <v>0.47310000000000008</v>
      </c>
      <c r="H1536" s="2">
        <f t="shared" si="35"/>
        <v>0.30000000000000071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136231.9</v>
      </c>
      <c r="D1576" s="1">
        <v>0</v>
      </c>
      <c r="E1576" s="1">
        <v>0</v>
      </c>
      <c r="F1576" s="1">
        <v>0</v>
      </c>
      <c r="G1576" s="2">
        <f t="shared" si="34"/>
        <v>13214.4943</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11276.84</v>
      </c>
      <c r="D1577" s="1">
        <v>0</v>
      </c>
      <c r="E1577" s="1">
        <v>0</v>
      </c>
      <c r="F1577" s="1">
        <v>0</v>
      </c>
      <c r="G1577" s="2">
        <f t="shared" si="34"/>
        <v>1105.13032</v>
      </c>
      <c r="H1577" s="2">
        <f t="shared" si="35"/>
        <v>0.15999999999985448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124955.06</v>
      </c>
      <c r="D1578" s="1">
        <v>0</v>
      </c>
      <c r="E1578" s="1">
        <v>0</v>
      </c>
      <c r="F1578" s="1">
        <v>0</v>
      </c>
      <c r="G1578" s="2">
        <f t="shared" si="34"/>
        <v>12370.550940000001</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16019</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e">
        <f>IF(OR(MAX(Skriveni!C1480:C1580)&gt;0,MIN(Skriveni!C1480:C1580)&lt;0),"DA","NE")</f>
        <v>#REF!</v>
      </c>
      <c r="I11" s="33" t="e">
        <f>IF(AND(H11="DA",Kont!E311&gt;0),Kont!E311,"Nema")</f>
        <v>#REF!</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600687.31000000006</v>
      </c>
      <c r="I16" s="170">
        <f>'PR-RAS'!E6</f>
        <v>743949.36</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598056.11</v>
      </c>
      <c r="I17" s="170">
        <f>'PR-RAS'!E151</f>
        <v>745781.04</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15857.20000000007</v>
      </c>
      <c r="I18" s="170">
        <f>'PR-RAS'!E645</f>
        <v>4850.2199999999302</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118332.98</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140198.79999999981</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3966.9</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136231.9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44" zoomScaleNormal="100" workbookViewId="0">
      <selection activeCell="E75" sqref="E7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600687.31000000006</v>
      </c>
      <c r="E6" s="51">
        <f>E7+E44+E50+E82+E106+E124+E133+E139</f>
        <v>743949.36</v>
      </c>
      <c r="F6" s="52">
        <f t="shared" ref="F6:F131" si="0">IF(D6&lt;&gt;0,IF(E6/D6&gt;=100,"&gt;&gt;100",E6/D6*100),"-")</f>
        <v>123.84968811809924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545671.15</v>
      </c>
      <c r="E50" s="51">
        <f>E51+E54+E59+E62+E65+E68+E71+E74+E77</f>
        <v>688630.43</v>
      </c>
      <c r="F50" s="52">
        <f t="shared" si="0"/>
        <v>126.19879757249399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545671.15</v>
      </c>
      <c r="E68" s="51">
        <f t="shared" si="15"/>
        <v>678699.15</v>
      </c>
      <c r="F68" s="52">
        <f t="shared" si="0"/>
        <v>124.3787856477294</v>
      </c>
    </row>
    <row r="69" spans="1:6" ht="12.75" customHeight="1" x14ac:dyDescent="0.2">
      <c r="A69" s="53" t="s">
        <v>184</v>
      </c>
      <c r="B69" s="85" t="s">
        <v>185</v>
      </c>
      <c r="C69" s="50" t="s">
        <v>184</v>
      </c>
      <c r="D69" s="242">
        <v>545671.15</v>
      </c>
      <c r="E69" s="242">
        <v>678699.15</v>
      </c>
      <c r="F69" s="52">
        <f t="shared" si="0"/>
        <v>124.3787856477294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9931.2800000000007</v>
      </c>
      <c r="F74" s="52" t="str">
        <f t="shared" si="0"/>
        <v>-</v>
      </c>
    </row>
    <row r="75" spans="1:6" ht="12.75" customHeight="1" x14ac:dyDescent="0.2">
      <c r="A75" s="53" t="s">
        <v>196</v>
      </c>
      <c r="B75" s="85" t="s">
        <v>197</v>
      </c>
      <c r="C75" s="50" t="s">
        <v>196</v>
      </c>
      <c r="D75" s="242">
        <v>0</v>
      </c>
      <c r="E75" s="242">
        <v>9931.2800000000007</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2.52</v>
      </c>
      <c r="E82" s="51">
        <f t="shared" si="19"/>
        <v>7.05</v>
      </c>
      <c r="F82" s="52">
        <f t="shared" si="0"/>
        <v>279.76190476190476</v>
      </c>
    </row>
    <row r="83" spans="1:6" ht="12.75" customHeight="1" x14ac:dyDescent="0.2">
      <c r="A83" s="53">
        <v>641</v>
      </c>
      <c r="B83" s="85" t="s">
        <v>212</v>
      </c>
      <c r="C83" s="50" t="s">
        <v>213</v>
      </c>
      <c r="D83" s="51">
        <f t="shared" ref="D83:E83" si="20">SUM(D84:D90)</f>
        <v>2.52</v>
      </c>
      <c r="E83" s="51">
        <f t="shared" si="20"/>
        <v>7.05</v>
      </c>
      <c r="F83" s="52">
        <f t="shared" si="0"/>
        <v>279.76190476190476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2.52</v>
      </c>
      <c r="E85" s="242">
        <v>7.05</v>
      </c>
      <c r="F85" s="52">
        <f t="shared" si="0"/>
        <v>279.76190476190476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23581.32</v>
      </c>
      <c r="E106" s="51">
        <f t="shared" si="23"/>
        <v>22863.7</v>
      </c>
      <c r="F106" s="52">
        <f t="shared" si="0"/>
        <v>96.956828540556685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23581.32</v>
      </c>
      <c r="E112" s="51">
        <f t="shared" si="25"/>
        <v>22863.7</v>
      </c>
      <c r="F112" s="52">
        <f t="shared" si="0"/>
        <v>96.956828540556685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23581.32</v>
      </c>
      <c r="E117" s="242">
        <v>22863.7</v>
      </c>
      <c r="F117" s="52">
        <f t="shared" si="0"/>
        <v>96.956828540556685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1741.5500000000002</v>
      </c>
      <c r="E124" s="51">
        <f t="shared" si="27"/>
        <v>3763.85</v>
      </c>
      <c r="F124" s="52">
        <f t="shared" si="0"/>
        <v>216.12069708018717</v>
      </c>
    </row>
    <row r="125" spans="1:6" ht="12.75" customHeight="1" x14ac:dyDescent="0.2">
      <c r="A125" s="53">
        <v>661</v>
      </c>
      <c r="B125" s="86" t="s">
        <v>296</v>
      </c>
      <c r="C125" s="50" t="s">
        <v>297</v>
      </c>
      <c r="D125" s="51">
        <f t="shared" ref="D125:E125" si="28">SUM(D126:D127)</f>
        <v>610.6</v>
      </c>
      <c r="E125" s="51">
        <f t="shared" si="28"/>
        <v>933.85</v>
      </c>
      <c r="F125" s="52">
        <f t="shared" si="0"/>
        <v>152.93973141172617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610.6</v>
      </c>
      <c r="E127" s="242">
        <v>933.85</v>
      </c>
      <c r="F127" s="52">
        <f t="shared" si="0"/>
        <v>152.93973141172617</v>
      </c>
    </row>
    <row r="128" spans="1:6" ht="24" x14ac:dyDescent="0.2">
      <c r="A128" s="53">
        <v>663</v>
      </c>
      <c r="B128" s="231" t="s">
        <v>302</v>
      </c>
      <c r="C128" s="50" t="s">
        <v>303</v>
      </c>
      <c r="D128" s="51">
        <f t="shared" ref="D128:E128" si="29">SUM(D129:D132)</f>
        <v>1130.95</v>
      </c>
      <c r="E128" s="51">
        <f t="shared" si="29"/>
        <v>2830</v>
      </c>
      <c r="F128" s="52">
        <f t="shared" si="0"/>
        <v>250.23210575180158</v>
      </c>
    </row>
    <row r="129" spans="1:6" ht="12.75" customHeight="1" x14ac:dyDescent="0.2">
      <c r="A129" s="53">
        <v>6631</v>
      </c>
      <c r="B129" s="86" t="s">
        <v>304</v>
      </c>
      <c r="C129" s="50" t="s">
        <v>305</v>
      </c>
      <c r="D129" s="242">
        <v>1130.95</v>
      </c>
      <c r="E129" s="242">
        <v>2490</v>
      </c>
      <c r="F129" s="52">
        <f t="shared" si="0"/>
        <v>220.16888456607276</v>
      </c>
    </row>
    <row r="130" spans="1:6" ht="12.75" customHeight="1" x14ac:dyDescent="0.2">
      <c r="A130" s="53">
        <v>6632</v>
      </c>
      <c r="B130" s="232" t="s">
        <v>306</v>
      </c>
      <c r="C130" s="50" t="s">
        <v>307</v>
      </c>
      <c r="D130" s="242">
        <v>0</v>
      </c>
      <c r="E130" s="242">
        <v>340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29690.77</v>
      </c>
      <c r="E133" s="51">
        <f t="shared" si="30"/>
        <v>28684.33</v>
      </c>
      <c r="F133" s="52">
        <f t="shared" ref="F133:F223" si="31">IF(D133&lt;&gt;0,IF(E133/D133&gt;=100,"&gt;&gt;100",E133/D133*100),"-")</f>
        <v>96.610259686764607</v>
      </c>
    </row>
    <row r="134" spans="1:6" ht="24" x14ac:dyDescent="0.2">
      <c r="A134" s="53">
        <v>671</v>
      </c>
      <c r="B134" s="232" t="s">
        <v>314</v>
      </c>
      <c r="C134" s="50" t="s">
        <v>315</v>
      </c>
      <c r="D134" s="51">
        <f t="shared" ref="D134:E134" si="32">SUM(D135:D137)</f>
        <v>29690.77</v>
      </c>
      <c r="E134" s="51">
        <f t="shared" si="32"/>
        <v>28684.33</v>
      </c>
      <c r="F134" s="52">
        <f t="shared" si="31"/>
        <v>96.610259686764607</v>
      </c>
    </row>
    <row r="135" spans="1:6" ht="12.75" customHeight="1" x14ac:dyDescent="0.2">
      <c r="A135" s="53">
        <v>6711</v>
      </c>
      <c r="B135" s="85" t="s">
        <v>316</v>
      </c>
      <c r="C135" s="50" t="s">
        <v>317</v>
      </c>
      <c r="D135" s="242">
        <v>29690.77</v>
      </c>
      <c r="E135" s="242">
        <v>28684.33</v>
      </c>
      <c r="F135" s="52">
        <f t="shared" si="31"/>
        <v>96.610259686764607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598056.11</v>
      </c>
      <c r="E151" s="51">
        <f t="shared" si="35"/>
        <v>745781.04</v>
      </c>
      <c r="F151" s="52">
        <f t="shared" si="31"/>
        <v>124.70084788532635</v>
      </c>
    </row>
    <row r="152" spans="1:6" ht="12.75" customHeight="1" x14ac:dyDescent="0.2">
      <c r="A152" s="53">
        <v>31</v>
      </c>
      <c r="B152" s="85" t="s">
        <v>349</v>
      </c>
      <c r="C152" s="50" t="s">
        <v>35</v>
      </c>
      <c r="D152" s="51">
        <f t="shared" ref="D152:E152" si="36">D153+D158+D159</f>
        <v>482842.86</v>
      </c>
      <c r="E152" s="51">
        <f t="shared" si="36"/>
        <v>604158.05999999994</v>
      </c>
      <c r="F152" s="52">
        <f t="shared" si="31"/>
        <v>125.12519290437471</v>
      </c>
    </row>
    <row r="153" spans="1:6" ht="12.75" customHeight="1" x14ac:dyDescent="0.2">
      <c r="A153" s="53">
        <v>311</v>
      </c>
      <c r="B153" s="85" t="s">
        <v>350</v>
      </c>
      <c r="C153" s="50" t="s">
        <v>351</v>
      </c>
      <c r="D153" s="51">
        <f t="shared" ref="D153:E153" si="37">SUM(D154:D157)</f>
        <v>399343.01</v>
      </c>
      <c r="E153" s="51">
        <f t="shared" si="37"/>
        <v>498034.83999999997</v>
      </c>
      <c r="F153" s="52">
        <f t="shared" si="31"/>
        <v>124.71354888620687</v>
      </c>
    </row>
    <row r="154" spans="1:6" ht="12.75" customHeight="1" x14ac:dyDescent="0.2">
      <c r="A154" s="53">
        <v>3111</v>
      </c>
      <c r="B154" s="85" t="s">
        <v>352</v>
      </c>
      <c r="C154" s="50" t="s">
        <v>353</v>
      </c>
      <c r="D154" s="242">
        <v>385473.09</v>
      </c>
      <c r="E154" s="242">
        <v>488244.66</v>
      </c>
      <c r="F154" s="52">
        <f t="shared" si="31"/>
        <v>126.66115292250359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9619.42</v>
      </c>
      <c r="E156" s="242">
        <v>4113.6099999999997</v>
      </c>
      <c r="F156" s="52">
        <f t="shared" si="31"/>
        <v>42.763596973622107</v>
      </c>
    </row>
    <row r="157" spans="1:6" ht="12.75" customHeight="1" x14ac:dyDescent="0.2">
      <c r="A157" s="53">
        <v>3114</v>
      </c>
      <c r="B157" s="85" t="s">
        <v>358</v>
      </c>
      <c r="C157" s="50" t="s">
        <v>359</v>
      </c>
      <c r="D157" s="242">
        <v>4250.5</v>
      </c>
      <c r="E157" s="242">
        <v>5676.57</v>
      </c>
      <c r="F157" s="52">
        <f t="shared" si="31"/>
        <v>133.55064110104692</v>
      </c>
    </row>
    <row r="158" spans="1:6" ht="12.75" customHeight="1" x14ac:dyDescent="0.2">
      <c r="A158" s="53">
        <v>312</v>
      </c>
      <c r="B158" s="85" t="s">
        <v>360</v>
      </c>
      <c r="C158" s="50" t="s">
        <v>361</v>
      </c>
      <c r="D158" s="242">
        <v>17334.689999999999</v>
      </c>
      <c r="E158" s="242">
        <v>23733.16</v>
      </c>
      <c r="F158" s="52">
        <f t="shared" si="31"/>
        <v>136.91136097616976</v>
      </c>
    </row>
    <row r="159" spans="1:6" ht="12.75" customHeight="1" x14ac:dyDescent="0.2">
      <c r="A159" s="53">
        <v>313</v>
      </c>
      <c r="B159" s="85" t="s">
        <v>362</v>
      </c>
      <c r="C159" s="50" t="s">
        <v>363</v>
      </c>
      <c r="D159" s="51">
        <f t="shared" ref="D159:E159" si="38">SUM(D160:D162)</f>
        <v>66165.16</v>
      </c>
      <c r="E159" s="51">
        <f t="shared" si="38"/>
        <v>82390.06</v>
      </c>
      <c r="F159" s="52">
        <f t="shared" si="31"/>
        <v>124.52181782678376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66165.16</v>
      </c>
      <c r="E161" s="242">
        <v>82390.06</v>
      </c>
      <c r="F161" s="52">
        <f t="shared" si="31"/>
        <v>124.52181782678376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114180.63</v>
      </c>
      <c r="E163" s="51">
        <f t="shared" si="39"/>
        <v>141194.91999999998</v>
      </c>
      <c r="F163" s="52">
        <f t="shared" si="31"/>
        <v>123.65925814212093</v>
      </c>
    </row>
    <row r="164" spans="1:6" ht="12.75" customHeight="1" x14ac:dyDescent="0.2">
      <c r="A164" s="53">
        <v>321</v>
      </c>
      <c r="B164" s="85" t="s">
        <v>371</v>
      </c>
      <c r="C164" s="50" t="s">
        <v>372</v>
      </c>
      <c r="D164" s="51">
        <f t="shared" ref="D164:E164" si="40">SUM(D165:D168)</f>
        <v>30068.43</v>
      </c>
      <c r="E164" s="51">
        <f t="shared" si="40"/>
        <v>33029.08</v>
      </c>
      <c r="F164" s="52">
        <f t="shared" si="31"/>
        <v>109.84637375479865</v>
      </c>
    </row>
    <row r="165" spans="1:6" ht="12.75" customHeight="1" x14ac:dyDescent="0.2">
      <c r="A165" s="53">
        <v>3211</v>
      </c>
      <c r="B165" s="85" t="s">
        <v>373</v>
      </c>
      <c r="C165" s="50" t="s">
        <v>374</v>
      </c>
      <c r="D165" s="242">
        <v>3115.61</v>
      </c>
      <c r="E165" s="242">
        <v>4015.74</v>
      </c>
      <c r="F165" s="52">
        <f t="shared" si="31"/>
        <v>128.89097159143793</v>
      </c>
    </row>
    <row r="166" spans="1:6" ht="12.75" customHeight="1" x14ac:dyDescent="0.2">
      <c r="A166" s="53">
        <v>3212</v>
      </c>
      <c r="B166" s="85" t="s">
        <v>375</v>
      </c>
      <c r="C166" s="50" t="s">
        <v>376</v>
      </c>
      <c r="D166" s="242">
        <v>26482.22</v>
      </c>
      <c r="E166" s="242">
        <v>28034.84</v>
      </c>
      <c r="F166" s="52">
        <f t="shared" si="31"/>
        <v>105.86287705486926</v>
      </c>
    </row>
    <row r="167" spans="1:6" ht="12.75" customHeight="1" x14ac:dyDescent="0.2">
      <c r="A167" s="53">
        <v>3213</v>
      </c>
      <c r="B167" s="85" t="s">
        <v>377</v>
      </c>
      <c r="C167" s="50" t="s">
        <v>378</v>
      </c>
      <c r="D167" s="242">
        <v>470.6</v>
      </c>
      <c r="E167" s="242">
        <v>978.5</v>
      </c>
      <c r="F167" s="52">
        <f t="shared" si="31"/>
        <v>207.92605184870379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57178.759999999995</v>
      </c>
      <c r="E169" s="51">
        <f t="shared" si="41"/>
        <v>66688.45</v>
      </c>
      <c r="F169" s="52">
        <f t="shared" si="31"/>
        <v>116.63150792357162</v>
      </c>
    </row>
    <row r="170" spans="1:6" ht="12.75" customHeight="1" x14ac:dyDescent="0.2">
      <c r="A170" s="53">
        <v>3221</v>
      </c>
      <c r="B170" s="85" t="s">
        <v>383</v>
      </c>
      <c r="C170" s="50" t="s">
        <v>384</v>
      </c>
      <c r="D170" s="242">
        <v>3887.35</v>
      </c>
      <c r="E170" s="242">
        <v>4199.96</v>
      </c>
      <c r="F170" s="52">
        <f t="shared" si="31"/>
        <v>108.04172508263986</v>
      </c>
    </row>
    <row r="171" spans="1:6" ht="12.75" customHeight="1" x14ac:dyDescent="0.2">
      <c r="A171" s="53">
        <v>3222</v>
      </c>
      <c r="B171" s="85" t="s">
        <v>385</v>
      </c>
      <c r="C171" s="50" t="s">
        <v>386</v>
      </c>
      <c r="D171" s="242">
        <v>41366.89</v>
      </c>
      <c r="E171" s="242">
        <v>49072.33</v>
      </c>
      <c r="F171" s="52">
        <f t="shared" si="31"/>
        <v>118.62707107060744</v>
      </c>
    </row>
    <row r="172" spans="1:6" ht="12.75" customHeight="1" x14ac:dyDescent="0.2">
      <c r="A172" s="53">
        <v>3223</v>
      </c>
      <c r="B172" s="85" t="s">
        <v>387</v>
      </c>
      <c r="C172" s="50" t="s">
        <v>388</v>
      </c>
      <c r="D172" s="242">
        <v>11046.27</v>
      </c>
      <c r="E172" s="242">
        <v>10127.299999999999</v>
      </c>
      <c r="F172" s="52">
        <f t="shared" si="31"/>
        <v>91.68072118461707</v>
      </c>
    </row>
    <row r="173" spans="1:6" ht="12.75" customHeight="1" x14ac:dyDescent="0.2">
      <c r="A173" s="53">
        <v>3224</v>
      </c>
      <c r="B173" s="85" t="s">
        <v>389</v>
      </c>
      <c r="C173" s="50" t="s">
        <v>390</v>
      </c>
      <c r="D173" s="242">
        <v>878.25</v>
      </c>
      <c r="E173" s="242">
        <v>1342.61</v>
      </c>
      <c r="F173" s="52">
        <f t="shared" si="31"/>
        <v>152.87332764019354</v>
      </c>
    </row>
    <row r="174" spans="1:6" ht="12.75" customHeight="1" x14ac:dyDescent="0.2">
      <c r="A174" s="53">
        <v>3225</v>
      </c>
      <c r="B174" s="85" t="s">
        <v>391</v>
      </c>
      <c r="C174" s="50" t="s">
        <v>392</v>
      </c>
      <c r="D174" s="242">
        <v>0</v>
      </c>
      <c r="E174" s="242">
        <v>1946.25</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25102.85</v>
      </c>
      <c r="E177" s="51">
        <f t="shared" si="42"/>
        <v>38460.339999999997</v>
      </c>
      <c r="F177" s="52">
        <f t="shared" si="31"/>
        <v>153.21104974136401</v>
      </c>
    </row>
    <row r="178" spans="1:6" ht="12.75" customHeight="1" x14ac:dyDescent="0.2">
      <c r="A178" s="53">
        <v>3231</v>
      </c>
      <c r="B178" s="85" t="s">
        <v>399</v>
      </c>
      <c r="C178" s="50" t="s">
        <v>400</v>
      </c>
      <c r="D178" s="242">
        <v>1465.47</v>
      </c>
      <c r="E178" s="242">
        <v>1532.73</v>
      </c>
      <c r="F178" s="52">
        <f t="shared" si="31"/>
        <v>104.5896538311941</v>
      </c>
    </row>
    <row r="179" spans="1:6" ht="12.75" customHeight="1" x14ac:dyDescent="0.2">
      <c r="A179" s="53">
        <v>3232</v>
      </c>
      <c r="B179" s="85" t="s">
        <v>401</v>
      </c>
      <c r="C179" s="50" t="s">
        <v>402</v>
      </c>
      <c r="D179" s="242">
        <v>317.91000000000003</v>
      </c>
      <c r="E179" s="242">
        <v>1091.6600000000001</v>
      </c>
      <c r="F179" s="52">
        <f t="shared" si="31"/>
        <v>343.38649303261928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4285.8</v>
      </c>
      <c r="E181" s="242">
        <v>4126.75</v>
      </c>
      <c r="F181" s="52">
        <f t="shared" si="31"/>
        <v>96.28890755518222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387.44</v>
      </c>
      <c r="E183" s="242">
        <v>282.08</v>
      </c>
      <c r="F183" s="52">
        <f t="shared" si="31"/>
        <v>72.806111914102829</v>
      </c>
    </row>
    <row r="184" spans="1:6" ht="12.75" customHeight="1" x14ac:dyDescent="0.2">
      <c r="A184" s="53">
        <v>3237</v>
      </c>
      <c r="B184" s="85" t="s">
        <v>411</v>
      </c>
      <c r="C184" s="50" t="s">
        <v>412</v>
      </c>
      <c r="D184" s="242">
        <v>878.33</v>
      </c>
      <c r="E184" s="242">
        <v>10002.14</v>
      </c>
      <c r="F184" s="52">
        <f t="shared" si="31"/>
        <v>1138.7678890621976</v>
      </c>
    </row>
    <row r="185" spans="1:6" ht="12.75" customHeight="1" x14ac:dyDescent="0.2">
      <c r="A185" s="53">
        <v>3238</v>
      </c>
      <c r="B185" s="85" t="s">
        <v>413</v>
      </c>
      <c r="C185" s="50" t="s">
        <v>414</v>
      </c>
      <c r="D185" s="242">
        <v>609.29999999999995</v>
      </c>
      <c r="E185" s="242">
        <v>686.46</v>
      </c>
      <c r="F185" s="52">
        <f t="shared" si="31"/>
        <v>112.66371245691779</v>
      </c>
    </row>
    <row r="186" spans="1:6" ht="12.75" customHeight="1" x14ac:dyDescent="0.2">
      <c r="A186" s="53">
        <v>3239</v>
      </c>
      <c r="B186" s="85" t="s">
        <v>415</v>
      </c>
      <c r="C186" s="50" t="s">
        <v>416</v>
      </c>
      <c r="D186" s="242">
        <v>17158.599999999999</v>
      </c>
      <c r="E186" s="242">
        <v>20738.52</v>
      </c>
      <c r="F186" s="52">
        <f t="shared" si="31"/>
        <v>120.86370682922851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1830.59</v>
      </c>
      <c r="E188" s="51">
        <f t="shared" si="43"/>
        <v>3017.05</v>
      </c>
      <c r="F188" s="52">
        <f t="shared" si="31"/>
        <v>164.81298379211074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426.54</v>
      </c>
      <c r="E190" s="242">
        <v>384.89</v>
      </c>
      <c r="F190" s="52">
        <f t="shared" si="31"/>
        <v>90.2353823791438</v>
      </c>
    </row>
    <row r="191" spans="1:6" ht="12.75" customHeight="1" x14ac:dyDescent="0.2">
      <c r="A191" s="53">
        <v>3293</v>
      </c>
      <c r="B191" s="85" t="s">
        <v>425</v>
      </c>
      <c r="C191" s="50" t="s">
        <v>426</v>
      </c>
      <c r="D191" s="242">
        <v>386.26</v>
      </c>
      <c r="E191" s="242">
        <v>354.07</v>
      </c>
      <c r="F191" s="52">
        <f t="shared" si="31"/>
        <v>91.666235178377264</v>
      </c>
    </row>
    <row r="192" spans="1:6" ht="12.75" customHeight="1" x14ac:dyDescent="0.2">
      <c r="A192" s="53">
        <v>3294</v>
      </c>
      <c r="B192" s="85" t="s">
        <v>427</v>
      </c>
      <c r="C192" s="50" t="s">
        <v>428</v>
      </c>
      <c r="D192" s="242">
        <v>121.36</v>
      </c>
      <c r="E192" s="242">
        <v>133.09</v>
      </c>
      <c r="F192" s="52">
        <f t="shared" si="31"/>
        <v>109.6654581410679</v>
      </c>
    </row>
    <row r="193" spans="1:6" ht="12.75" customHeight="1" x14ac:dyDescent="0.2">
      <c r="A193" s="53">
        <v>3295</v>
      </c>
      <c r="B193" s="85" t="s">
        <v>429</v>
      </c>
      <c r="C193" s="50" t="s">
        <v>430</v>
      </c>
      <c r="D193" s="242">
        <v>824.43</v>
      </c>
      <c r="E193" s="242">
        <v>1960</v>
      </c>
      <c r="F193" s="52">
        <f t="shared" si="31"/>
        <v>237.74001431291921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72</v>
      </c>
      <c r="E195" s="242">
        <v>185</v>
      </c>
      <c r="F195" s="52">
        <f t="shared" si="31"/>
        <v>256.94444444444446</v>
      </c>
    </row>
    <row r="196" spans="1:6" ht="12.75" customHeight="1" x14ac:dyDescent="0.2">
      <c r="A196" s="53">
        <v>34</v>
      </c>
      <c r="B196" s="232" t="s">
        <v>435</v>
      </c>
      <c r="C196" s="50" t="s">
        <v>436</v>
      </c>
      <c r="D196" s="51">
        <f t="shared" ref="D196:E196" si="44">D197+D202+D210</f>
        <v>380.85</v>
      </c>
      <c r="E196" s="51">
        <f t="shared" si="44"/>
        <v>428.06</v>
      </c>
      <c r="F196" s="52">
        <f t="shared" si="31"/>
        <v>112.39595641328606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380.85</v>
      </c>
      <c r="E210" s="51">
        <f t="shared" si="47"/>
        <v>428.06</v>
      </c>
      <c r="F210" s="52">
        <f t="shared" si="31"/>
        <v>112.39595641328606</v>
      </c>
    </row>
    <row r="211" spans="1:6" ht="12.75" customHeight="1" x14ac:dyDescent="0.2">
      <c r="A211" s="53">
        <v>3431</v>
      </c>
      <c r="B211" s="232" t="s">
        <v>465</v>
      </c>
      <c r="C211" s="50" t="s">
        <v>466</v>
      </c>
      <c r="D211" s="242">
        <v>380.72</v>
      </c>
      <c r="E211" s="242">
        <v>427.41</v>
      </c>
      <c r="F211" s="52">
        <f t="shared" si="31"/>
        <v>112.26360579953771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0.13</v>
      </c>
      <c r="E213" s="242">
        <v>0.65</v>
      </c>
      <c r="F213" s="52">
        <f t="shared" si="31"/>
        <v>500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651.77</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651.77</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651.77</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598056.11</v>
      </c>
      <c r="E289" s="51">
        <f t="shared" si="79"/>
        <v>745781.04</v>
      </c>
      <c r="F289" s="52">
        <f t="shared" si="76"/>
        <v>124.70084788532635</v>
      </c>
    </row>
    <row r="290" spans="1:6" ht="12.75" customHeight="1" x14ac:dyDescent="0.2">
      <c r="A290" s="53" t="s">
        <v>608</v>
      </c>
      <c r="B290" s="85" t="s">
        <v>619</v>
      </c>
      <c r="C290" s="50" t="s">
        <v>620</v>
      </c>
      <c r="D290" s="51">
        <f>IF(D6&gt;=D289,D6-D289,0)</f>
        <v>2631.2000000000698</v>
      </c>
      <c r="E290" s="51">
        <f>IF(E6&gt;=E289,E6-E289,0)</f>
        <v>0</v>
      </c>
      <c r="F290" s="52">
        <f t="shared" si="76"/>
        <v>0</v>
      </c>
    </row>
    <row r="291" spans="1:6" ht="12.75" customHeight="1" x14ac:dyDescent="0.2">
      <c r="A291" s="53" t="s">
        <v>608</v>
      </c>
      <c r="B291" s="85" t="s">
        <v>621</v>
      </c>
      <c r="C291" s="50" t="s">
        <v>622</v>
      </c>
      <c r="D291" s="51">
        <f>IF(D289&gt;=D6,D289-D6,0)</f>
        <v>0</v>
      </c>
      <c r="E291" s="51">
        <f>IF(E289&gt;=E6,E289-E6,0)</f>
        <v>1831.6800000000512</v>
      </c>
      <c r="F291" s="52" t="str">
        <f t="shared" si="76"/>
        <v>-</v>
      </c>
    </row>
    <row r="292" spans="1:6" ht="12.75" customHeight="1" x14ac:dyDescent="0.2">
      <c r="A292" s="53">
        <v>92211</v>
      </c>
      <c r="B292" s="85" t="s">
        <v>623</v>
      </c>
      <c r="C292" s="50" t="s">
        <v>624</v>
      </c>
      <c r="D292" s="242">
        <v>13341</v>
      </c>
      <c r="E292" s="242">
        <v>8184.92</v>
      </c>
      <c r="F292" s="52">
        <f t="shared" si="76"/>
        <v>61.351622816880294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815.61</v>
      </c>
      <c r="E294" s="242">
        <v>1233.3800000000001</v>
      </c>
      <c r="F294" s="52">
        <f t="shared" si="76"/>
        <v>151.22178492171506</v>
      </c>
    </row>
    <row r="295" spans="1:6" ht="24" x14ac:dyDescent="0.2">
      <c r="A295" s="53">
        <v>9661</v>
      </c>
      <c r="B295" s="85" t="s">
        <v>629</v>
      </c>
      <c r="C295" s="50" t="s">
        <v>630</v>
      </c>
      <c r="D295" s="242">
        <v>112.83</v>
      </c>
      <c r="E295" s="242">
        <v>132.74</v>
      </c>
      <c r="F295" s="52">
        <f t="shared" si="76"/>
        <v>117.64601613046177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115</v>
      </c>
      <c r="E350" s="51">
        <f t="shared" si="95"/>
        <v>1503.02</v>
      </c>
      <c r="F350" s="52">
        <f t="shared" si="81"/>
        <v>1306.9739130434782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115</v>
      </c>
      <c r="E363" s="51">
        <f t="shared" si="99"/>
        <v>1503.02</v>
      </c>
      <c r="F363" s="52">
        <f t="shared" si="81"/>
        <v>1306.9739130434782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115</v>
      </c>
      <c r="E369" s="51">
        <f t="shared" si="101"/>
        <v>597</v>
      </c>
      <c r="F369" s="52">
        <f t="shared" si="81"/>
        <v>519.13043478260863</v>
      </c>
    </row>
    <row r="370" spans="1:6" ht="12.75" customHeight="1" x14ac:dyDescent="0.2">
      <c r="A370" s="53">
        <v>4221</v>
      </c>
      <c r="B370" s="85" t="s">
        <v>674</v>
      </c>
      <c r="C370" s="50" t="s">
        <v>766</v>
      </c>
      <c r="D370" s="242">
        <v>115</v>
      </c>
      <c r="E370" s="242">
        <v>340</v>
      </c>
      <c r="F370" s="52">
        <f t="shared" si="81"/>
        <v>295.65217391304344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257</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906.02</v>
      </c>
      <c r="F383" s="52" t="str">
        <f t="shared" si="81"/>
        <v>-</v>
      </c>
    </row>
    <row r="384" spans="1:6" ht="12.75" customHeight="1" x14ac:dyDescent="0.2">
      <c r="A384" s="53">
        <v>4241</v>
      </c>
      <c r="B384" s="85" t="s">
        <v>783</v>
      </c>
      <c r="C384" s="50" t="s">
        <v>784</v>
      </c>
      <c r="D384" s="242">
        <v>0</v>
      </c>
      <c r="E384" s="242">
        <v>906.02</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115</v>
      </c>
      <c r="E408" s="51">
        <f t="shared" si="111"/>
        <v>1503.02</v>
      </c>
      <c r="F408" s="52">
        <f t="shared" si="81"/>
        <v>1306.9739130434782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600687.31000000006</v>
      </c>
      <c r="E412" s="51">
        <f>E6+E298</f>
        <v>743949.36</v>
      </c>
      <c r="F412" s="52">
        <f t="shared" si="81"/>
        <v>123.84968811809924</v>
      </c>
    </row>
    <row r="413" spans="1:6" ht="12.75" customHeight="1" x14ac:dyDescent="0.2">
      <c r="A413" s="53" t="s">
        <v>608</v>
      </c>
      <c r="B413" s="85" t="s">
        <v>831</v>
      </c>
      <c r="C413" s="50" t="s">
        <v>832</v>
      </c>
      <c r="D413" s="51">
        <f t="shared" ref="D413:E413" si="112">D289+D350</f>
        <v>598171.11</v>
      </c>
      <c r="E413" s="51">
        <f t="shared" si="112"/>
        <v>747284.06</v>
      </c>
      <c r="F413" s="52">
        <f t="shared" si="81"/>
        <v>124.92814305257906</v>
      </c>
    </row>
    <row r="414" spans="1:6" ht="12.75" customHeight="1" x14ac:dyDescent="0.2">
      <c r="A414" s="53" t="s">
        <v>608</v>
      </c>
      <c r="B414" s="85" t="s">
        <v>833</v>
      </c>
      <c r="C414" s="50" t="s">
        <v>834</v>
      </c>
      <c r="D414" s="51">
        <f t="shared" ref="D414:E414" si="113">IF(D412&gt;=D413,D412-D413,0)</f>
        <v>2516.2000000000698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3334.7000000000698</v>
      </c>
      <c r="F415" s="52" t="str">
        <f t="shared" si="81"/>
        <v>-</v>
      </c>
    </row>
    <row r="416" spans="1:6" ht="12.75" customHeight="1" x14ac:dyDescent="0.2">
      <c r="A416" s="60" t="s">
        <v>837</v>
      </c>
      <c r="B416" s="232" t="s">
        <v>838</v>
      </c>
      <c r="C416" s="61" t="s">
        <v>839</v>
      </c>
      <c r="D416" s="51">
        <f t="shared" ref="D416:E416" si="115">IF(D292-D293+D409-D410&gt;=0,D292-D293+D409-D410,0)</f>
        <v>13341</v>
      </c>
      <c r="E416" s="51">
        <f t="shared" si="115"/>
        <v>8184.92</v>
      </c>
      <c r="F416" s="52">
        <f t="shared" si="81"/>
        <v>61.351622816880294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815.61</v>
      </c>
      <c r="E418" s="62">
        <f t="shared" si="117"/>
        <v>1233.3800000000001</v>
      </c>
      <c r="F418" s="57">
        <f t="shared" si="81"/>
        <v>151.22178492171506</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600687.31000000006</v>
      </c>
      <c r="E639" s="51">
        <f t="shared" si="180"/>
        <v>743949.36</v>
      </c>
      <c r="F639" s="52">
        <f t="shared" si="119"/>
        <v>123.84968811809924</v>
      </c>
    </row>
    <row r="640" spans="1:6" ht="12.75" customHeight="1" x14ac:dyDescent="0.2">
      <c r="A640" s="53" t="s">
        <v>608</v>
      </c>
      <c r="B640" s="85" t="s">
        <v>1277</v>
      </c>
      <c r="C640" s="50" t="s">
        <v>1278</v>
      </c>
      <c r="D640" s="51">
        <f t="shared" ref="D640:E640" si="181">D413+D528</f>
        <v>598171.11</v>
      </c>
      <c r="E640" s="51">
        <f t="shared" si="181"/>
        <v>747284.06</v>
      </c>
      <c r="F640" s="52">
        <f t="shared" si="119"/>
        <v>124.92814305257906</v>
      </c>
    </row>
    <row r="641" spans="1:6" ht="12.75" customHeight="1" x14ac:dyDescent="0.2">
      <c r="A641" s="53" t="s">
        <v>608</v>
      </c>
      <c r="B641" s="85" t="s">
        <v>1279</v>
      </c>
      <c r="C641" s="50" t="s">
        <v>1280</v>
      </c>
      <c r="D641" s="51">
        <f t="shared" ref="D641:E641" si="182">IF(D639&gt;=D640,D639-D640,0)</f>
        <v>2516.2000000000698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3334.7000000000698</v>
      </c>
      <c r="F642" s="52" t="str">
        <f t="shared" si="119"/>
        <v>-</v>
      </c>
    </row>
    <row r="643" spans="1:6" ht="24" x14ac:dyDescent="0.2">
      <c r="A643" s="60" t="s">
        <v>1283</v>
      </c>
      <c r="B643" s="85" t="s">
        <v>1284</v>
      </c>
      <c r="C643" s="61" t="s">
        <v>1283</v>
      </c>
      <c r="D643" s="51">
        <f t="shared" ref="D643:E643" si="184">IF(D416-D417+D637-D638&gt;=0,D416-D417+D637-D638,0)</f>
        <v>13341</v>
      </c>
      <c r="E643" s="51">
        <f t="shared" si="184"/>
        <v>8184.92</v>
      </c>
      <c r="F643" s="52">
        <f t="shared" si="119"/>
        <v>61.351622816880294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15857.20000000007</v>
      </c>
      <c r="E645" s="51">
        <f t="shared" si="186"/>
        <v>4850.2199999999302</v>
      </c>
      <c r="F645" s="52">
        <f t="shared" si="119"/>
        <v>30.586862750043569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88294.46</v>
      </c>
      <c r="E647" s="243">
        <v>113681.63</v>
      </c>
      <c r="F647" s="57">
        <f t="shared" si="119"/>
        <v>128.75284587504129</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21398.6</v>
      </c>
      <c r="E649" s="242">
        <v>13371.38</v>
      </c>
      <c r="F649" s="52">
        <f t="shared" ref="F649:F724" si="188">IF(D649&lt;&gt;0,IF(E649/D649&gt;=100,"&gt;&gt;100",E649/D649*100),"-")</f>
        <v>62.487172057985106</v>
      </c>
    </row>
    <row r="650" spans="1:6" ht="12.75" customHeight="1" x14ac:dyDescent="0.2">
      <c r="A650" s="53" t="s">
        <v>1296</v>
      </c>
      <c r="B650" s="85" t="s">
        <v>1297</v>
      </c>
      <c r="C650" s="50" t="s">
        <v>1296</v>
      </c>
      <c r="D650" s="242">
        <v>153882.97</v>
      </c>
      <c r="E650" s="242">
        <v>170693.98</v>
      </c>
      <c r="F650" s="52">
        <f t="shared" si="188"/>
        <v>110.92454220242824</v>
      </c>
    </row>
    <row r="651" spans="1:6" ht="12.75" customHeight="1" x14ac:dyDescent="0.2">
      <c r="A651" s="53" t="s">
        <v>1298</v>
      </c>
      <c r="B651" s="85" t="s">
        <v>1299</v>
      </c>
      <c r="C651" s="50" t="s">
        <v>1298</v>
      </c>
      <c r="D651" s="242">
        <v>154433.97</v>
      </c>
      <c r="E651" s="242">
        <v>164865.9</v>
      </c>
      <c r="F651" s="52">
        <f t="shared" si="188"/>
        <v>106.75494517171317</v>
      </c>
    </row>
    <row r="652" spans="1:6" ht="24" x14ac:dyDescent="0.2">
      <c r="A652" s="53">
        <v>11</v>
      </c>
      <c r="B652" s="85" t="s">
        <v>1300</v>
      </c>
      <c r="C652" s="50" t="s">
        <v>1301</v>
      </c>
      <c r="D652" s="51">
        <f t="shared" ref="D652:E652" si="189">+D649+D650-D651</f>
        <v>20847.600000000006</v>
      </c>
      <c r="E652" s="51">
        <f t="shared" si="189"/>
        <v>19199.460000000021</v>
      </c>
      <c r="F652" s="52">
        <f t="shared" si="188"/>
        <v>92.094341794739037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47</v>
      </c>
      <c r="E654" s="262">
        <v>50</v>
      </c>
      <c r="F654" s="52">
        <f t="shared" si="188"/>
        <v>106.38297872340425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48</v>
      </c>
      <c r="F656" s="52">
        <f t="shared" si="188"/>
        <v>106.66666666666667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545671.15</v>
      </c>
      <c r="E675" s="242">
        <v>678699.15</v>
      </c>
      <c r="F675" s="52">
        <f t="shared" si="188"/>
        <v>124.3787856477294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9931.2800000000007</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23563.73</v>
      </c>
      <c r="E710" s="242">
        <v>22863.7</v>
      </c>
      <c r="F710" s="52">
        <f t="shared" si="188"/>
        <v>97.029205478080087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17.59</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1400.41</v>
      </c>
      <c r="E717" s="242">
        <v>2729.36</v>
      </c>
      <c r="F717" s="52">
        <f t="shared" si="188"/>
        <v>194.89720867460244</v>
      </c>
    </row>
    <row r="718" spans="1:6" ht="12.75" customHeight="1" x14ac:dyDescent="0.2">
      <c r="A718" s="53">
        <v>32121</v>
      </c>
      <c r="B718" s="85" t="s">
        <v>1415</v>
      </c>
      <c r="C718" s="50" t="s">
        <v>1416</v>
      </c>
      <c r="D718" s="242">
        <v>26482.22</v>
      </c>
      <c r="E718" s="242">
        <v>28034.84</v>
      </c>
      <c r="F718" s="52">
        <f t="shared" si="188"/>
        <v>105.86287705486926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878.33</v>
      </c>
      <c r="E722" s="242">
        <v>10002.14</v>
      </c>
      <c r="F722" s="52">
        <f t="shared" si="188"/>
        <v>1138.7678890621976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49" workbookViewId="0">
      <selection activeCell="D93" sqref="D9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118332.98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778824.80999999994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777661.78999999992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629143.36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310">
        <v>140379.07999999999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427.41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7711.94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1163.02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756958.99000000011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755795.97000000009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611870</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131599.14000000001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413.43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11913.4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1163.02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140198.79999999981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3966.9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3966.9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3958.6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3958.6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8.3000000000000007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8.3000000000000007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136231.9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11276.84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124955.06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11:D105 D5:D9">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t="e">
        <f>E4+E14+E20+E277+E311+E314+E316</f>
        <v>#REF!</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e">
        <f>RefStr!H11</f>
        <v>#REF!</v>
      </c>
      <c r="O3" s="131">
        <f>RefStr!C6</f>
        <v>16019</v>
      </c>
      <c r="P3" s="71"/>
    </row>
    <row r="4" spans="1:16" ht="19.5" customHeight="1" x14ac:dyDescent="0.2">
      <c r="A4" s="371" t="s">
        <v>3006</v>
      </c>
      <c r="B4" s="372"/>
      <c r="C4" s="373"/>
      <c r="D4" s="123"/>
      <c r="E4" s="71" t="e">
        <f t="shared" ref="E4:F4" si="0">SUM(E5:E13)</f>
        <v>#REF!</v>
      </c>
      <c r="F4" s="71">
        <f t="shared" si="0"/>
        <v>0</v>
      </c>
      <c r="G4" s="71"/>
      <c r="H4" s="71"/>
      <c r="I4" s="132" t="s">
        <v>3007</v>
      </c>
      <c r="J4" s="132" t="s">
        <v>3008</v>
      </c>
      <c r="K4" s="132" t="s">
        <v>3009</v>
      </c>
      <c r="L4" s="71"/>
      <c r="M4" s="71"/>
      <c r="N4" s="71"/>
      <c r="O4" s="71"/>
      <c r="P4" s="71"/>
    </row>
    <row r="5" spans="1:16" ht="63.75" customHeight="1" x14ac:dyDescent="0.2">
      <c r="A5" s="133">
        <v>1</v>
      </c>
      <c r="B5" s="134" t="e">
        <f t="shared" ref="B5:B13" si="1">IF(E5=1,"Pogreška",IF(F5=1,"Provjera","O.K."))</f>
        <v>#REF!</v>
      </c>
      <c r="C5" s="135" t="s">
        <v>3010</v>
      </c>
      <c r="D5" s="123"/>
      <c r="E5" s="71" t="e">
        <f t="shared" ref="E5:E13" si="2">MAX(G5:K5)</f>
        <v>#REF!</v>
      </c>
      <c r="F5" s="71">
        <v>0</v>
      </c>
      <c r="G5" s="71"/>
      <c r="H5" s="71"/>
      <c r="I5" s="136" t="e">
        <f>IF(AND($I$3=11,OR($H$3=3,$H$3=9),OR($J$3&lt;&gt;"DA",$K$3&lt;&gt;"NE",$L$3&lt;&gt;"NE",$M$3&lt;&gt;"NE",$N$3&lt;&gt;"DA")),1,0)</f>
        <v>#REF!</v>
      </c>
      <c r="J5" s="136" t="e">
        <f>IF(AND($I$3=11,$H$3=6,OR($J$3&lt;&gt;"DA",$K$3&lt;&gt;"NE",$L$3&lt;&gt;"NE",$M$3&lt;&gt;"NE",$N$3&lt;&gt;"DA")),1,0)</f>
        <v>#REF!</v>
      </c>
      <c r="K5" s="124" t="e">
        <f>IF(AND($I$3=11,$H$3=12,OR($J$3&lt;&gt;"DA",$K$3&lt;&gt;"DA",$L$3&lt;&gt;"DA",$M$3&lt;&gt;"DA",$N$3&lt;&gt;"DA")),1,0)</f>
        <v>#REF!</v>
      </c>
      <c r="L5" s="71"/>
      <c r="M5" s="71"/>
      <c r="N5" s="71"/>
      <c r="O5" s="71"/>
      <c r="P5" s="71"/>
    </row>
    <row r="6" spans="1:16" ht="73.5" customHeight="1" x14ac:dyDescent="0.2">
      <c r="A6" s="133">
        <v>2</v>
      </c>
      <c r="B6" s="134" t="e">
        <f t="shared" si="1"/>
        <v>#REF!</v>
      </c>
      <c r="C6" s="135" t="s">
        <v>3011</v>
      </c>
      <c r="D6" s="123"/>
      <c r="E6" s="71" t="e">
        <f t="shared" si="2"/>
        <v>#REF!</v>
      </c>
      <c r="F6" s="71">
        <v>0</v>
      </c>
      <c r="G6" s="71"/>
      <c r="H6" s="71"/>
      <c r="I6" s="136" t="e">
        <f>IF(AND($I$3=12,OR($H$3=3,$H$3=9),OR($J$3&lt;&gt;"NE",$K$3&lt;&gt;"NE",$L$3&lt;&gt;"NE",$M$3&lt;&gt;"NE",$N$3&lt;&gt;"DA")),1,0)</f>
        <v>#REF!</v>
      </c>
      <c r="J6" s="136" t="e">
        <f>IF(AND($I$3=12,$H$3=6,OR($J$3&lt;&gt;"DA",$K$3&lt;&gt;"NE",$L$3&lt;&gt;"NE",$M$3&lt;&gt;"NE",$N$3&lt;&gt;"DA")),1,0)</f>
        <v>#REF!</v>
      </c>
      <c r="K6" s="124" t="e">
        <f>IF(AND($I$3=12,$H$3=12,OR(J3&lt;&gt;"DA",K3&lt;&gt;"DA",L3&lt;&gt;"DA",M3&lt;&gt;"DA",N3&lt;&gt;"DA")),1,0)</f>
        <v>#REF!</v>
      </c>
      <c r="L6" s="71"/>
      <c r="M6" s="71"/>
      <c r="N6" s="71"/>
      <c r="O6" s="71"/>
      <c r="P6" s="71"/>
    </row>
    <row r="7" spans="1:16" ht="65.25" customHeight="1" x14ac:dyDescent="0.2">
      <c r="A7" s="133">
        <v>3</v>
      </c>
      <c r="B7" s="134" t="e">
        <f t="shared" si="1"/>
        <v>#REF!</v>
      </c>
      <c r="C7" s="135" t="s">
        <v>3012</v>
      </c>
      <c r="D7" s="123"/>
      <c r="E7" s="71" t="e">
        <f t="shared" si="2"/>
        <v>#REF!</v>
      </c>
      <c r="F7" s="71">
        <v>0</v>
      </c>
      <c r="G7" s="71"/>
      <c r="H7" s="71"/>
      <c r="I7" s="124" t="e">
        <f>IF(AND($I$3=13,OR($H$3=3,$H$3=9),OR($J$3&lt;&gt;"DA",$K$3&lt;&gt;"NE",$L$3&lt;&gt;"NE",$M$3&lt;&gt;"NE",$N$3&lt;&gt;"NE")),1,0)</f>
        <v>#REF!</v>
      </c>
      <c r="J7" s="124" t="e">
        <f>IF(AND($I$3=13,$H$3=6,OR($J$3&lt;&gt;"DA",$K$3&lt;&gt;"NE",$L$3&lt;&gt;"NE",$M$3&lt;&gt;"NE",$N$3&lt;&gt;"NE")),1,0)</f>
        <v>#REF!</v>
      </c>
      <c r="K7" s="124" t="e">
        <f>IF(AND($I$3=13,$H$3=12,OR($J$3&lt;&gt;"DA",$K$3&lt;&gt;"DA",$L$3&lt;&gt;"DA",$M$3&lt;&gt;"DA",$N$3&lt;&gt;"NE")),1,0)</f>
        <v>#REF!</v>
      </c>
      <c r="L7" s="71"/>
      <c r="M7" s="71"/>
      <c r="N7" s="71"/>
      <c r="O7" s="71"/>
      <c r="P7" s="71"/>
    </row>
    <row r="8" spans="1:16" ht="74.25" customHeight="1" x14ac:dyDescent="0.2">
      <c r="A8" s="133">
        <v>4</v>
      </c>
      <c r="B8" s="134" t="e">
        <f t="shared" si="1"/>
        <v>#REF!</v>
      </c>
      <c r="C8" s="135" t="s">
        <v>3013</v>
      </c>
      <c r="D8" s="123"/>
      <c r="E8" s="71" t="e">
        <f t="shared" si="2"/>
        <v>#REF!</v>
      </c>
      <c r="F8" s="71">
        <v>0</v>
      </c>
      <c r="G8" s="71"/>
      <c r="H8" s="71"/>
      <c r="I8" s="124" t="e">
        <f>IF(AND($I$3=21,OR($H$3=3,$H$3=9),OR($J$3&lt;&gt;"DA",$K$3&lt;&gt;"NE",$L$3&lt;&gt;"NE",$M$3&lt;&gt;"NE",$N$3&lt;&gt;"NE")),1,0)</f>
        <v>#REF!</v>
      </c>
      <c r="J8" s="124" t="e">
        <f>IF(AND($I$3=21,$H$3=6,OR($J$3&lt;&gt;"DA",$K$3&lt;&gt;"NE",$L$3&lt;&gt;"NE",$M$3&lt;&gt;"NE",$N$3&lt;&gt;"DA")),1,0)</f>
        <v>#REF!</v>
      </c>
      <c r="K8" s="124" t="e">
        <f>IF(AND($I$3=21,$H$3=12,OR($J$3&lt;&gt;"DA",$K$3&lt;&gt;"DA",$L$3&lt;&gt;"DA",$M$3&lt;&gt;"DA",$N$3&lt;&gt;"DA")),1,0)</f>
        <v>#REF!</v>
      </c>
      <c r="L8" s="71"/>
      <c r="M8" s="71"/>
      <c r="N8" s="71"/>
      <c r="O8" s="71"/>
      <c r="P8" s="71"/>
    </row>
    <row r="9" spans="1:16" ht="62.25" customHeight="1" x14ac:dyDescent="0.2">
      <c r="A9" s="133">
        <v>5</v>
      </c>
      <c r="B9" s="134" t="e">
        <f t="shared" si="1"/>
        <v>#REF!</v>
      </c>
      <c r="C9" s="135" t="s">
        <v>3014</v>
      </c>
      <c r="D9" s="123"/>
      <c r="E9" s="71" t="e">
        <f t="shared" si="2"/>
        <v>#REF!</v>
      </c>
      <c r="F9" s="71">
        <v>0</v>
      </c>
      <c r="G9" s="71"/>
      <c r="H9" s="71"/>
      <c r="I9" s="124" t="e">
        <f>IF(AND($I$3=22,OR($H$3=3,$H$3=9),OR($J$3&lt;&gt;"DA",$K$3&lt;&gt;"NE",$L$3&lt;&gt;"NE",$M$3&lt;&gt;"NE",$N$3&lt;&gt;"DA")),1,0)</f>
        <v>#REF!</v>
      </c>
      <c r="J9" s="124" t="e">
        <f>IF(AND($I$3=22,$H$3=6,OR($J$3&lt;&gt;"DA",$K$3&lt;&gt;"NE",$L$3&lt;&gt;"NE",$M$3&lt;&gt;"NE",$N$3&lt;&gt;"DA")),1,0)</f>
        <v>#REF!</v>
      </c>
      <c r="K9" s="124" t="e">
        <f>IF(AND($I$3=22,$H$3=12,OR($J$3&lt;&gt;"DA",$K$3&lt;&gt;"DA",$L$3&lt;&gt;"DA",$M$3&lt;&gt;"DA",$N$3&lt;&gt;"DA")),1,0)</f>
        <v>#REF!</v>
      </c>
      <c r="L9" s="71"/>
      <c r="M9" s="71"/>
      <c r="N9" s="71"/>
      <c r="O9" s="71"/>
      <c r="P9" s="71"/>
    </row>
    <row r="10" spans="1:16" ht="75.75" customHeight="1" x14ac:dyDescent="0.2">
      <c r="A10" s="133">
        <v>6</v>
      </c>
      <c r="B10" s="134" t="e">
        <f t="shared" si="1"/>
        <v>#REF!</v>
      </c>
      <c r="C10" s="135" t="s">
        <v>3015</v>
      </c>
      <c r="D10" s="123"/>
      <c r="E10" s="71" t="e">
        <f t="shared" si="2"/>
        <v>#REF!</v>
      </c>
      <c r="F10" s="71">
        <v>0</v>
      </c>
      <c r="G10" s="71"/>
      <c r="H10" s="71"/>
      <c r="I10" s="124">
        <f>IF(AND($I$3=23,OR($H$3=3,$H$3=9)),1,0)</f>
        <v>0</v>
      </c>
      <c r="J10" s="124" t="e">
        <f>IF(AND($I$3=23,$H$3=6,OR($J$3&lt;&gt;"DA",$K$3&lt;&gt;"NE",$L$3&lt;&gt;"NE",$M$3&lt;&gt;"NE",$N$3&lt;&gt;"DA")),1,0)</f>
        <v>#REF!</v>
      </c>
      <c r="K10" s="124" t="e">
        <f>IF(AND($I$3=23,$H$3=12,OR($J$3&lt;&gt;"DA",$K$3&lt;&gt;"DA",$L$3&lt;&gt;"DA",$M$3&lt;&gt;"DA",$N$3&lt;&gt;"DA")),1,0)</f>
        <v>#REF!</v>
      </c>
      <c r="L10" s="71"/>
      <c r="M10" s="71"/>
      <c r="N10" s="71"/>
      <c r="O10" s="71"/>
      <c r="P10" s="71"/>
    </row>
    <row r="11" spans="1:16" ht="71.25" customHeight="1" x14ac:dyDescent="0.2">
      <c r="A11" s="133">
        <v>7</v>
      </c>
      <c r="B11" s="134" t="e">
        <f t="shared" si="1"/>
        <v>#REF!</v>
      </c>
      <c r="C11" s="135" t="s">
        <v>3016</v>
      </c>
      <c r="D11" s="123"/>
      <c r="E11" s="71" t="e">
        <f t="shared" si="2"/>
        <v>#REF!</v>
      </c>
      <c r="F11" s="71">
        <v>0</v>
      </c>
      <c r="G11" s="71"/>
      <c r="H11" s="71"/>
      <c r="I11" s="124" t="e">
        <f>IF(AND($I$3=31,OR($H$3=3,$H$3=9),OR($J$3&lt;&gt;"DA",$K$3&lt;&gt;"NE",$L$3&lt;&gt;"NE",$M$3&lt;&gt;"NE",$N$3&lt;&gt;"NE")),1,0)</f>
        <v>#REF!</v>
      </c>
      <c r="J11" s="124" t="e">
        <f>IF(AND($I$3=31,$H$3=6,OR($J$3&lt;&gt;"DA",$K$3&lt;&gt;"NE",$L$3&lt;&gt;"NE",$M$3&lt;&gt;"NE",$N$3&lt;&gt;"DA")),1,0)</f>
        <v>#REF!</v>
      </c>
      <c r="K11" s="124" t="e">
        <f>IF(AND($I$3=31,$H$3=12,OR($J$3&lt;&gt;"DA",$K$3&lt;&gt;"DA",$L$3&lt;&gt;"DA",$M$3&lt;&gt;"DA",$N$3&lt;&gt;"DA")),1,0)</f>
        <v>#REF!</v>
      </c>
      <c r="L11" s="71"/>
      <c r="M11" s="137"/>
      <c r="N11" s="71"/>
      <c r="O11" s="71"/>
      <c r="P11" s="71"/>
    </row>
    <row r="12" spans="1:16" ht="66" customHeight="1" x14ac:dyDescent="0.2">
      <c r="A12" s="133">
        <v>8</v>
      </c>
      <c r="B12" s="134" t="e">
        <f t="shared" si="1"/>
        <v>#REF!</v>
      </c>
      <c r="C12" s="135" t="s">
        <v>3017</v>
      </c>
      <c r="D12" s="123"/>
      <c r="E12" s="71" t="e">
        <f t="shared" si="2"/>
        <v>#REF!</v>
      </c>
      <c r="F12" s="71">
        <v>0</v>
      </c>
      <c r="G12" s="71"/>
      <c r="H12" s="71"/>
      <c r="I12" s="124" t="e">
        <f>IF(AND($I$3=41,OR($H$3=3,$H$3=9),OR($J$3&lt;&gt;"DA",$K$3&lt;&gt;"NE",$L$3&lt;&gt;"NE",$M$3&lt;&gt;"NE",$N$3&lt;&gt;"DA")),1,0)</f>
        <v>#REF!</v>
      </c>
      <c r="J12" s="124" t="e">
        <f>IF(AND($I$3=41,$H$3=6,OR($J$3&lt;&gt;"DA",$K$3&lt;&gt;"NE",$L$3&lt;&gt;"NE",$M$3&lt;&gt;"NE",$N$3&lt;&gt;"DA")),1,0)</f>
        <v>#REF!</v>
      </c>
      <c r="K12" s="124" t="e">
        <f>IF(AND($I$3=41,$H$3=12,OR($J$3&lt;&gt;"DA",$K$3&lt;&gt;"DA",$L$3&lt;&gt;"DA",$M$3&lt;&gt;"DA",$N$3&lt;&gt;"DA")),1,0)</f>
        <v>#REF!</v>
      </c>
      <c r="L12" s="71"/>
      <c r="M12" s="71"/>
      <c r="N12" s="71"/>
      <c r="O12" s="71"/>
      <c r="P12" s="71"/>
    </row>
    <row r="13" spans="1:16" ht="75" customHeight="1" x14ac:dyDescent="0.2">
      <c r="A13" s="133">
        <v>9</v>
      </c>
      <c r="B13" s="134" t="e">
        <f t="shared" si="1"/>
        <v>#REF!</v>
      </c>
      <c r="C13" s="135" t="s">
        <v>3018</v>
      </c>
      <c r="D13" s="123"/>
      <c r="E13" s="71" t="e">
        <f t="shared" si="2"/>
        <v>#REF!</v>
      </c>
      <c r="F13" s="71">
        <v>0</v>
      </c>
      <c r="G13" s="71"/>
      <c r="H13" s="71"/>
      <c r="I13" s="124" t="e">
        <f>IF(AND($I$3=42,OR($H$3=3,$H$3=9),OR($J$3&lt;&gt;"DA",$K$3&lt;&gt;"NE",$L$3&lt;&gt;"NE",$M$3&lt;&gt;"NE",$N$3&lt;&gt;"NE")),1,0)</f>
        <v>#REF!</v>
      </c>
      <c r="J13" s="124" t="e">
        <f>IF(AND($I$3=42,$H$3=6,OR($J$3&lt;&gt;"DA",$K$3&lt;&gt;"NE",$L$3&lt;&gt;"NE",$M$3&lt;&gt;"NE",$N$3&lt;&gt;"DA")),1,0)</f>
        <v>#REF!</v>
      </c>
      <c r="K13" s="124" t="e">
        <f>IF(AND($I$3=42,$H$3=12,OR($J$3&lt;&gt;"DA",$K$3&lt;&gt;"DA",$L$3&lt;&gt;"DA",$M$3&lt;&gt;"DA",$N$3&lt;&gt;"DA")),1,0)</f>
        <v>#REF!</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2024-07-09T10:09:19Z</cp:lastPrinted>
  <dcterms:created xsi:type="dcterms:W3CDTF">2022-04-01T05:14:30Z</dcterms:created>
  <dcterms:modified xsi:type="dcterms:W3CDTF">2024-07-09T10:09:31Z</dcterms:modified>
</cp:coreProperties>
</file>